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ût Global" sheetId="1" r:id="rId1"/>
  </sheets>
  <definedNames>
    <definedName name="_xlnm.Print_Area" localSheetId="0">'Coût Global'!$A$1:$J$111</definedName>
  </definedNames>
  <calcPr fullCalcOnLoad="1"/>
</workbook>
</file>

<file path=xl/comments1.xml><?xml version="1.0" encoding="utf-8"?>
<comments xmlns="http://schemas.openxmlformats.org/spreadsheetml/2006/main">
  <authors>
    <author/>
  </authors>
  <commentList>
    <comment ref="J33" authorId="0">
      <text>
        <r>
          <rPr>
            <b/>
            <sz val="8"/>
            <color indexed="8"/>
            <rFont val="Tahoma"/>
            <family val="2"/>
          </rPr>
          <t>Utilisation de la fonction "valeur cible" :</t>
        </r>
        <r>
          <rPr>
            <sz val="8"/>
            <color indexed="8"/>
            <rFont val="Tahoma"/>
            <family val="2"/>
          </rPr>
          <t xml:space="preserve"> Fixez comme cible 0 pour la cellule J34 et faites varier J32. Vous obtiendrez le montant de subvention qui permettrait d'obtenir un bilan équilibré en coût global
</t>
        </r>
        <r>
          <rPr>
            <b/>
            <sz val="8"/>
            <color indexed="8"/>
            <rFont val="Tahoma"/>
            <family val="2"/>
          </rPr>
          <t/>
        </r>
      </text>
    </comment>
    <comment ref="C44" authorId="0">
      <text>
        <r>
          <rPr>
            <b/>
            <sz val="8"/>
            <color indexed="8"/>
            <rFont val="Tahoma"/>
            <family val="2"/>
          </rPr>
          <t>P1 : coût des consommations énergétiques</t>
        </r>
      </text>
    </comment>
    <comment ref="D44" authorId="0">
      <text>
        <r>
          <rPr>
            <b/>
            <sz val="8"/>
            <color indexed="8"/>
            <rFont val="Tahoma"/>
            <family val="2"/>
          </rPr>
          <t>P'1 : Coût de la consommation électrique des auxiliaires (pompes, régulation,…)</t>
        </r>
      </text>
    </comment>
    <comment ref="E44" authorId="0">
      <text>
        <r>
          <rPr>
            <b/>
            <sz val="8"/>
            <color indexed="8"/>
            <rFont val="Tahoma"/>
            <family val="2"/>
          </rPr>
          <t>P2 : Coût de l'entretien et de la maintenance régulière</t>
        </r>
      </text>
    </comment>
    <comment ref="F44" authorId="0">
      <text>
        <r>
          <rPr>
            <b/>
            <sz val="8"/>
            <color indexed="8"/>
            <rFont val="Tahoma"/>
            <family val="2"/>
          </rPr>
          <t>P3 : Provision pour remplacement de pièces défectueuses et intervention non prévues au contrat de maintenance (changement d'une vanne, d'une pompe défectueuse, diagnostic d'un dysfonctinonement,…)</t>
        </r>
      </text>
    </comment>
    <comment ref="G44" authorId="0">
      <text>
        <r>
          <rPr>
            <b/>
            <sz val="8"/>
            <color indexed="8"/>
            <rFont val="Tahoma"/>
            <family val="2"/>
          </rPr>
          <t xml:space="preserve">P4 : Coût de financement de l'investissement
</t>
        </r>
        <r>
          <rPr>
            <sz val="8"/>
            <color indexed="8"/>
            <rFont val="Tahoma"/>
            <family val="2"/>
          </rPr>
          <t/>
        </r>
      </text>
    </comment>
  </commentList>
</comments>
</file>

<file path=xl/sharedStrings.xml><?xml version="1.0" encoding="utf-8"?>
<sst xmlns="http://schemas.openxmlformats.org/spreadsheetml/2006/main" count="133" uniqueCount="57">
  <si>
    <t>ANALYSE ECONOMIQUE POUR APPEL A PROJET SOLAIRE THERMIQUE 2012 - ADEME PAYS DE LA LOIRE</t>
  </si>
  <si>
    <t>A LIRE AVANT DE COMMANCER</t>
  </si>
  <si>
    <t>Ce tableur présente la méthode d'analyse économique que l'ADEME Pays de la Loire utilisera pour départager les dossiers éligibles de l'Appel à Projet 2012</t>
  </si>
  <si>
    <r>
      <t xml:space="preserve">Un certain nombre de paramètres sont </t>
    </r>
    <r>
      <rPr>
        <b/>
        <sz val="10"/>
        <rFont val="Arial"/>
        <family val="2"/>
      </rPr>
      <t>arbitrairement fixés ou simplifiés</t>
    </r>
    <r>
      <rPr>
        <sz val="10"/>
        <rFont val="Arial"/>
        <family val="2"/>
      </rPr>
      <t xml:space="preserve"> par l'ADEME Pays de la Loire pour des raisons d'équité </t>
    </r>
    <r>
      <rPr>
        <b/>
        <sz val="10"/>
        <rFont val="Arial"/>
        <family val="2"/>
      </rPr>
      <t>dans l'Appel à Projet 2012.</t>
    </r>
    <r>
      <rPr>
        <sz val="10"/>
        <rFont val="Arial"/>
        <family val="2"/>
      </rPr>
      <t xml:space="preserve"> 
Cependant, pour </t>
    </r>
    <r>
      <rPr>
        <b/>
        <sz val="10"/>
        <rFont val="Arial"/>
        <family val="2"/>
      </rPr>
      <t>l'étude de faisabilité</t>
    </r>
    <r>
      <rPr>
        <sz val="10"/>
        <rFont val="Arial"/>
        <family val="2"/>
      </rPr>
      <t xml:space="preserve">, le bureau d'études peut faire varier les paramètres qu'il souhaite afin d'être au plus près de la réalité des </t>
    </r>
    <r>
      <rPr>
        <b/>
        <sz val="10"/>
        <rFont val="Arial"/>
        <family val="2"/>
      </rPr>
      <t>paramètres réels du projet.</t>
    </r>
  </si>
  <si>
    <t>LEGENDE</t>
  </si>
  <si>
    <t>Les cases</t>
  </si>
  <si>
    <t>correspondent aux cases fixés arbitrairement par l'ADEME ou calculées automatiquement</t>
  </si>
  <si>
    <t>sont a remplir par le bureau d'études, aux vues des résultats de l'étude de faisabilité définitive</t>
  </si>
  <si>
    <t>font référence au scénario d'étude : installation solaire thermique + appoint</t>
  </si>
  <si>
    <t>font référence au scénario d'étude : installation de référence (=appoint seul)</t>
  </si>
  <si>
    <t>Correspond aux résultats principaux de l'analyse économique</t>
  </si>
  <si>
    <t>Hypothèses fixées par l'ADEME Pays de la Loire pour AAP 2012</t>
  </si>
  <si>
    <t>Durée d'emprunt</t>
  </si>
  <si>
    <t>ans</t>
  </si>
  <si>
    <t>Taux d'emprunt</t>
  </si>
  <si>
    <t>-</t>
  </si>
  <si>
    <t>Taux d'actualisation</t>
  </si>
  <si>
    <t>Taux d'augmentation du prix de l'énergie par an</t>
  </si>
  <si>
    <t>Les éventuels fonds propres ne sont pas pris en compte</t>
  </si>
  <si>
    <t>Tous les montants sont a indiquer Hors Taxes</t>
  </si>
  <si>
    <t>Les valeurs de P3 sont fixées, voire cellule F45 et F68</t>
  </si>
  <si>
    <t>Résultats de l'étude de faisabilité</t>
  </si>
  <si>
    <t>Unité</t>
  </si>
  <si>
    <t>Solaire 
+ Appoint</t>
  </si>
  <si>
    <t>Référence 
(appoint seul)</t>
  </si>
  <si>
    <t>Prix de l'énergie d'appoint</t>
  </si>
  <si>
    <t>€HT/kWh</t>
  </si>
  <si>
    <t>Consommation d'appoint</t>
  </si>
  <si>
    <t>kWh/an</t>
  </si>
  <si>
    <t>Prix de l'électricité</t>
  </si>
  <si>
    <t>Consommation d'électricité des auxiliaires</t>
  </si>
  <si>
    <t>Investissement (hors monitoring)</t>
  </si>
  <si>
    <t>€HT</t>
  </si>
  <si>
    <t>P2 coût contrat d'entretien</t>
  </si>
  <si>
    <t>€HT/an</t>
  </si>
  <si>
    <t>Bilan économique avec ou sans subvention</t>
  </si>
  <si>
    <r>
      <t>Si le projet n'est pas équilibré économiquement sur 20 ans (càd J34&lt;0), vous pouvez simuler la subvention nécessaire pour qu'il le soit (càd J34</t>
    </r>
    <r>
      <rPr>
        <b/>
        <sz val="10"/>
        <rFont val="Book Antiqua"/>
        <family val="1"/>
      </rPr>
      <t>≥</t>
    </r>
    <r>
      <rPr>
        <b/>
        <sz val="10"/>
        <rFont val="Arial"/>
        <family val="2"/>
      </rPr>
      <t xml:space="preserve">0) </t>
    </r>
  </si>
  <si>
    <t xml:space="preserve">Sur 20 ans, la dépense totale (en € constants 2012) liée à l'installation solaire+appoint est estimée à </t>
  </si>
  <si>
    <t>Le gain(+) ou la perte(-) sur 20 ans par rapport à la solution de référence (en € constants 2012) sera d'environ</t>
  </si>
  <si>
    <t>Le Temps de Retour Actualisé sera d'environ (voire détail dans les tableaux ci-dessous)</t>
  </si>
  <si>
    <t>Attention, il ne s'agit ici que d'une analyse des seuls indicateurs économiques. Il convient de les juxtaposer aux autres indicateurs (environnementaux, emploi local, dépendance énergétique, pédagogie,…), pour permettre au MO de se contruire un avis général sur le projet.</t>
  </si>
  <si>
    <t>DETAIL DES CALCULS POUR LA SOLUTION SOLAIRE+APPOINT</t>
  </si>
  <si>
    <t>numéro 
de l'année</t>
  </si>
  <si>
    <t>P1</t>
  </si>
  <si>
    <t>P'1</t>
  </si>
  <si>
    <t>P2</t>
  </si>
  <si>
    <t>P3</t>
  </si>
  <si>
    <t>P4</t>
  </si>
  <si>
    <t>Annuité 
d'exploitation 
brute</t>
  </si>
  <si>
    <t>Annuité 
d'exploitation 
actualisée</t>
  </si>
  <si>
    <t>Cumul 
actualisé</t>
  </si>
  <si>
    <t>Année</t>
  </si>
  <si>
    <t>DETAIL DES CALCULS POUR LA SOLUTION DE REFERENCE (APPOINT SEUL)</t>
  </si>
  <si>
    <t>DETAIL DES CALCULS DU TEMPS DE RETOUR ACTUALISE</t>
  </si>
  <si>
    <t>Différence, entre les 2 scénarios, 
des annuités d'exploitation.
Valeurs actualisées 
(dépenses =&gt; "+"
recettes =&gt; "-")</t>
  </si>
  <si>
    <t>Cumul de ces différences 
d'annuités d'exploitation
(dépenses =&gt; "+"
recettes =&gt; "-")</t>
  </si>
  <si>
    <t>TRA</t>
  </si>
</sst>
</file>

<file path=xl/styles.xml><?xml version="1.0" encoding="utf-8"?>
<styleSheet xmlns="http://schemas.openxmlformats.org/spreadsheetml/2006/main">
  <numFmts count="11">
    <numFmt numFmtId="164" formatCode="GENERAL"/>
    <numFmt numFmtId="165" formatCode="_-* #,##0.00&quot; €&quot;_-;\-* #,##0.00&quot; €&quot;_-;_-* \-??&quot; €&quot;_-;_-@_-"/>
    <numFmt numFmtId="166" formatCode="0%"/>
    <numFmt numFmtId="167" formatCode="0.0%"/>
    <numFmt numFmtId="168" formatCode="_-* #,##0.000&quot; €&quot;_-;\-* #,##0.000&quot; €&quot;_-;_-* \-??&quot; €&quot;_-;_-@_-"/>
    <numFmt numFmtId="169" formatCode="_-* #,##0.00\ _€_-;\-* #,##0.00\ _€_-;_-* \-??\ _€_-;_-@_-"/>
    <numFmt numFmtId="170" formatCode="_-* #,##0\ _€_-;\-* #,##0\ _€_-;_-* \-??\ _€_-;_-@_-"/>
    <numFmt numFmtId="171" formatCode="_-* #,##0&quot; €&quot;_-;\-* #,##0&quot; €&quot;_-;_-* \-??&quot; €&quot;_-;_-@_-"/>
    <numFmt numFmtId="172" formatCode="#,##0&quot; €&quot;;\-#,##0&quot; €&quot;"/>
    <numFmt numFmtId="173" formatCode="\+#,##0&quot; €&quot;;\-#,##0&quot; €&quot;"/>
    <numFmt numFmtId="174" formatCode="0"/>
  </numFmts>
  <fonts count="8">
    <font>
      <sz val="10"/>
      <name val="Arial"/>
      <family val="2"/>
    </font>
    <font>
      <b/>
      <sz val="14"/>
      <name val="Arial"/>
      <family val="2"/>
    </font>
    <font>
      <b/>
      <sz val="10"/>
      <name val="Arial"/>
      <family val="2"/>
    </font>
    <font>
      <b/>
      <sz val="10"/>
      <name val="Book Antiqua"/>
      <family val="1"/>
    </font>
    <font>
      <b/>
      <sz val="8"/>
      <color indexed="8"/>
      <name val="Tahoma"/>
      <family val="2"/>
    </font>
    <font>
      <sz val="8"/>
      <color indexed="8"/>
      <name val="Tahoma"/>
      <family val="2"/>
    </font>
    <font>
      <i/>
      <sz val="8"/>
      <name val="Arial"/>
      <family val="2"/>
    </font>
    <font>
      <b/>
      <sz val="8"/>
      <name val="Arial"/>
      <family val="2"/>
    </font>
  </fonts>
  <fills count="9">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11"/>
        <bgColor indexed="64"/>
      </patternFill>
    </fill>
    <fill>
      <patternFill patternType="solid">
        <fgColor indexed="46"/>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s>
  <borders count="42">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cellStyleXfs>
  <cellXfs count="108">
    <xf numFmtId="164" fontId="0" fillId="0" borderId="0" xfId="0" applyAlignment="1">
      <alignment/>
    </xf>
    <xf numFmtId="164" fontId="1" fillId="2" borderId="1" xfId="0" applyFont="1" applyFill="1" applyBorder="1" applyAlignment="1">
      <alignment horizontal="center"/>
    </xf>
    <xf numFmtId="164" fontId="0" fillId="3" borderId="0" xfId="0" applyFill="1" applyAlignment="1">
      <alignment/>
    </xf>
    <xf numFmtId="164" fontId="2" fillId="4" borderId="1" xfId="0" applyFont="1" applyFill="1" applyBorder="1" applyAlignment="1">
      <alignment horizontal="left"/>
    </xf>
    <xf numFmtId="164" fontId="0" fillId="5" borderId="2" xfId="0" applyFont="1" applyFill="1" applyBorder="1" applyAlignment="1">
      <alignment horizontal="left"/>
    </xf>
    <xf numFmtId="164" fontId="0" fillId="5" borderId="3" xfId="0" applyFont="1" applyFill="1" applyBorder="1" applyAlignment="1">
      <alignment horizontal="left" wrapText="1"/>
    </xf>
    <xf numFmtId="164" fontId="2" fillId="0" borderId="1" xfId="0" applyFont="1" applyBorder="1" applyAlignment="1">
      <alignment horizontal="center" vertical="center"/>
    </xf>
    <xf numFmtId="164" fontId="0" fillId="0" borderId="4" xfId="0" applyFont="1" applyBorder="1" applyAlignment="1">
      <alignment horizontal="center"/>
    </xf>
    <xf numFmtId="164" fontId="0" fillId="5" borderId="2" xfId="0" applyFill="1" applyBorder="1" applyAlignment="1">
      <alignment/>
    </xf>
    <xf numFmtId="164" fontId="0" fillId="0" borderId="2" xfId="0" applyFont="1" applyBorder="1" applyAlignment="1">
      <alignment horizontal="left"/>
    </xf>
    <xf numFmtId="164" fontId="0" fillId="0" borderId="5" xfId="0" applyFont="1" applyBorder="1" applyAlignment="1">
      <alignment horizontal="center"/>
    </xf>
    <xf numFmtId="164" fontId="0" fillId="6" borderId="1" xfId="0" applyFill="1" applyBorder="1" applyAlignment="1">
      <alignment/>
    </xf>
    <xf numFmtId="164" fontId="0" fillId="0" borderId="6" xfId="0" applyFont="1" applyBorder="1" applyAlignment="1">
      <alignment horizontal="left"/>
    </xf>
    <xf numFmtId="164" fontId="0" fillId="7" borderId="1" xfId="0" applyFill="1" applyBorder="1" applyAlignment="1">
      <alignment/>
    </xf>
    <xf numFmtId="164" fontId="0" fillId="8" borderId="1" xfId="0" applyFill="1" applyBorder="1" applyAlignment="1">
      <alignment/>
    </xf>
    <xf numFmtId="164" fontId="0" fillId="0" borderId="6" xfId="0" applyFont="1" applyFill="1" applyBorder="1" applyAlignment="1">
      <alignment horizontal="left"/>
    </xf>
    <xf numFmtId="164" fontId="0" fillId="0" borderId="7" xfId="0" applyFont="1" applyBorder="1" applyAlignment="1">
      <alignment horizontal="center"/>
    </xf>
    <xf numFmtId="164" fontId="0" fillId="2" borderId="3" xfId="0" applyFill="1" applyBorder="1" applyAlignment="1">
      <alignment/>
    </xf>
    <xf numFmtId="164" fontId="0" fillId="0" borderId="3" xfId="0" applyFont="1" applyBorder="1" applyAlignment="1">
      <alignment horizontal="left"/>
    </xf>
    <xf numFmtId="164" fontId="0" fillId="3" borderId="0" xfId="0" applyFill="1" applyAlignment="1">
      <alignment/>
    </xf>
    <xf numFmtId="164" fontId="0" fillId="5" borderId="8" xfId="0" applyFont="1" applyFill="1" applyBorder="1" applyAlignment="1">
      <alignment horizontal="left"/>
    </xf>
    <xf numFmtId="164" fontId="0" fillId="5" borderId="9" xfId="0" applyFont="1" applyFill="1" applyBorder="1" applyAlignment="1">
      <alignment horizontal="center"/>
    </xf>
    <xf numFmtId="164" fontId="0" fillId="5" borderId="10" xfId="0" applyFill="1" applyBorder="1" applyAlignment="1">
      <alignment horizontal="center"/>
    </xf>
    <xf numFmtId="164" fontId="0" fillId="5" borderId="11" xfId="0" applyFont="1" applyFill="1" applyBorder="1" applyAlignment="1">
      <alignment horizontal="left"/>
    </xf>
    <xf numFmtId="164" fontId="0" fillId="5" borderId="12" xfId="0" applyFont="1" applyFill="1" applyBorder="1" applyAlignment="1">
      <alignment horizontal="center"/>
    </xf>
    <xf numFmtId="167" fontId="0" fillId="5" borderId="13" xfId="19" applyNumberFormat="1" applyFont="1" applyFill="1" applyBorder="1" applyAlignment="1" applyProtection="1">
      <alignment horizontal="center"/>
      <protection/>
    </xf>
    <xf numFmtId="167" fontId="0" fillId="5" borderId="13" xfId="0" applyNumberFormat="1" applyFill="1" applyBorder="1" applyAlignment="1">
      <alignment horizontal="center"/>
    </xf>
    <xf numFmtId="164" fontId="0" fillId="5" borderId="14" xfId="0" applyFont="1" applyFill="1" applyBorder="1" applyAlignment="1">
      <alignment horizontal="left"/>
    </xf>
    <xf numFmtId="164" fontId="0" fillId="5" borderId="15" xfId="0" applyFont="1" applyFill="1" applyBorder="1" applyAlignment="1">
      <alignment horizontal="left"/>
    </xf>
    <xf numFmtId="164" fontId="2" fillId="4" borderId="2" xfId="0" applyFont="1" applyFill="1" applyBorder="1" applyAlignment="1">
      <alignment horizontal="left"/>
    </xf>
    <xf numFmtId="164" fontId="0" fillId="5" borderId="16" xfId="0" applyFill="1" applyBorder="1" applyAlignment="1">
      <alignment horizontal="left"/>
    </xf>
    <xf numFmtId="164" fontId="0" fillId="5" borderId="17" xfId="0" applyFont="1" applyFill="1" applyBorder="1" applyAlignment="1">
      <alignment horizontal="center" vertical="center"/>
    </xf>
    <xf numFmtId="164" fontId="0" fillId="7" borderId="2" xfId="0" applyFont="1" applyFill="1" applyBorder="1" applyAlignment="1">
      <alignment horizontal="center" vertical="center" wrapText="1"/>
    </xf>
    <xf numFmtId="164" fontId="0" fillId="8" borderId="2" xfId="0" applyFont="1" applyFill="1" applyBorder="1" applyAlignment="1">
      <alignment horizontal="center" vertical="center" wrapText="1"/>
    </xf>
    <xf numFmtId="164" fontId="0" fillId="5" borderId="18" xfId="0" applyFont="1" applyFill="1" applyBorder="1" applyAlignment="1">
      <alignment horizontal="center" vertical="center"/>
    </xf>
    <xf numFmtId="168" fontId="0" fillId="6" borderId="19" xfId="20" applyNumberFormat="1" applyFont="1" applyFill="1" applyBorder="1" applyAlignment="1" applyProtection="1">
      <alignment horizontal="center" vertical="center"/>
      <protection/>
    </xf>
    <xf numFmtId="164" fontId="0" fillId="3" borderId="0" xfId="0" applyFill="1" applyBorder="1" applyAlignment="1">
      <alignment/>
    </xf>
    <xf numFmtId="164" fontId="0" fillId="3" borderId="0" xfId="0" applyFill="1" applyBorder="1" applyAlignment="1">
      <alignment horizontal="center"/>
    </xf>
    <xf numFmtId="164" fontId="0" fillId="5" borderId="20" xfId="0" applyFont="1" applyFill="1" applyBorder="1" applyAlignment="1">
      <alignment horizontal="left"/>
    </xf>
    <xf numFmtId="164" fontId="0" fillId="5" borderId="21" xfId="0" applyFont="1" applyFill="1" applyBorder="1" applyAlignment="1">
      <alignment horizontal="center" vertical="center"/>
    </xf>
    <xf numFmtId="170" fontId="0" fillId="6" borderId="15" xfId="15" applyNumberFormat="1" applyFont="1" applyFill="1" applyBorder="1" applyAlignment="1" applyProtection="1">
      <alignment horizontal="center" vertical="center"/>
      <protection/>
    </xf>
    <xf numFmtId="164" fontId="0" fillId="5" borderId="22" xfId="0" applyFont="1" applyFill="1" applyBorder="1" applyAlignment="1">
      <alignment horizontal="center" vertical="center"/>
    </xf>
    <xf numFmtId="171" fontId="0" fillId="6" borderId="23" xfId="20" applyNumberFormat="1" applyFont="1" applyFill="1" applyBorder="1" applyAlignment="1" applyProtection="1">
      <alignment horizontal="center" vertical="center"/>
      <protection/>
    </xf>
    <xf numFmtId="171" fontId="0" fillId="6" borderId="15" xfId="20" applyNumberFormat="1" applyFont="1" applyFill="1" applyBorder="1" applyAlignment="1" applyProtection="1">
      <alignment horizontal="center" vertical="center"/>
      <protection/>
    </xf>
    <xf numFmtId="164" fontId="2" fillId="4" borderId="1" xfId="0" applyFont="1" applyFill="1" applyBorder="1" applyAlignment="1">
      <alignment horizontal="center"/>
    </xf>
    <xf numFmtId="164" fontId="2" fillId="5" borderId="19" xfId="0" applyFont="1" applyFill="1" applyBorder="1" applyAlignment="1">
      <alignment horizontal="left"/>
    </xf>
    <xf numFmtId="172" fontId="2" fillId="6" borderId="24" xfId="20" applyNumberFormat="1" applyFont="1" applyFill="1" applyBorder="1" applyAlignment="1" applyProtection="1">
      <alignment horizontal="center"/>
      <protection/>
    </xf>
    <xf numFmtId="164" fontId="2" fillId="5" borderId="14" xfId="0" applyFont="1" applyFill="1" applyBorder="1" applyAlignment="1">
      <alignment horizontal="left"/>
    </xf>
    <xf numFmtId="172" fontId="2" fillId="2" borderId="25" xfId="20" applyNumberFormat="1" applyFont="1" applyFill="1" applyBorder="1" applyAlignment="1" applyProtection="1">
      <alignment horizontal="center"/>
      <protection/>
    </xf>
    <xf numFmtId="173" fontId="2" fillId="2" borderId="25" xfId="20" applyNumberFormat="1" applyFont="1" applyFill="1" applyBorder="1" applyAlignment="1" applyProtection="1">
      <alignment horizontal="center"/>
      <protection/>
    </xf>
    <xf numFmtId="164" fontId="2" fillId="5" borderId="15" xfId="0" applyFont="1" applyFill="1" applyBorder="1" applyAlignment="1">
      <alignment horizontal="left"/>
    </xf>
    <xf numFmtId="174" fontId="2" fillId="2" borderId="26" xfId="15" applyNumberFormat="1" applyFont="1" applyFill="1" applyBorder="1" applyAlignment="1" applyProtection="1">
      <alignment horizontal="center"/>
      <protection/>
    </xf>
    <xf numFmtId="164" fontId="6" fillId="0" borderId="4" xfId="0" applyFont="1" applyBorder="1" applyAlignment="1">
      <alignment horizontal="left" wrapText="1"/>
    </xf>
    <xf numFmtId="164" fontId="6" fillId="3" borderId="0" xfId="0" applyFont="1" applyFill="1" applyAlignment="1">
      <alignment/>
    </xf>
    <xf numFmtId="164" fontId="2" fillId="7" borderId="1" xfId="0" applyFont="1" applyFill="1" applyBorder="1" applyAlignment="1">
      <alignment horizontal="center" vertical="center"/>
    </xf>
    <xf numFmtId="164" fontId="0" fillId="7" borderId="27" xfId="0" applyFill="1" applyBorder="1" applyAlignment="1">
      <alignment vertical="center"/>
    </xf>
    <xf numFmtId="164" fontId="0" fillId="7" borderId="28" xfId="0" applyFont="1" applyFill="1" applyBorder="1" applyAlignment="1">
      <alignment horizontal="center" vertical="center" wrapText="1"/>
    </xf>
    <xf numFmtId="164" fontId="0" fillId="7" borderId="16" xfId="0" applyFont="1" applyFill="1" applyBorder="1" applyAlignment="1">
      <alignment horizontal="center" vertical="center"/>
    </xf>
    <xf numFmtId="164" fontId="0" fillId="7" borderId="29" xfId="0" applyFont="1" applyFill="1" applyBorder="1" applyAlignment="1">
      <alignment horizontal="center" vertical="center"/>
    </xf>
    <xf numFmtId="164" fontId="0" fillId="7" borderId="29" xfId="0" applyFont="1" applyFill="1" applyBorder="1" applyAlignment="1">
      <alignment horizontal="center" vertical="center" wrapText="1"/>
    </xf>
    <xf numFmtId="164" fontId="0" fillId="7" borderId="30" xfId="0" applyFont="1" applyFill="1" applyBorder="1" applyAlignment="1">
      <alignment horizontal="center" vertical="center" wrapText="1"/>
    </xf>
    <xf numFmtId="164" fontId="0" fillId="5" borderId="31" xfId="0" applyFont="1" applyFill="1" applyBorder="1" applyAlignment="1">
      <alignment horizontal="center" vertical="center"/>
    </xf>
    <xf numFmtId="165" fontId="2" fillId="5" borderId="8" xfId="0" applyNumberFormat="1" applyFont="1" applyFill="1" applyBorder="1" applyAlignment="1">
      <alignment horizontal="center" vertical="center"/>
    </xf>
    <xf numFmtId="165" fontId="2" fillId="5" borderId="32" xfId="0" applyNumberFormat="1" applyFont="1" applyFill="1" applyBorder="1" applyAlignment="1">
      <alignment horizontal="center" vertical="center"/>
    </xf>
    <xf numFmtId="165" fontId="2" fillId="5" borderId="32" xfId="20" applyFont="1" applyFill="1" applyBorder="1" applyAlignment="1" applyProtection="1">
      <alignment horizontal="center" vertical="center"/>
      <protection/>
    </xf>
    <xf numFmtId="165" fontId="0" fillId="5" borderId="32" xfId="0" applyNumberFormat="1" applyFill="1" applyBorder="1" applyAlignment="1">
      <alignment horizontal="center" vertical="center"/>
    </xf>
    <xf numFmtId="165" fontId="0" fillId="5" borderId="32" xfId="20" applyFont="1" applyFill="1" applyBorder="1" applyAlignment="1" applyProtection="1">
      <alignment horizontal="center" vertical="center"/>
      <protection/>
    </xf>
    <xf numFmtId="165" fontId="0" fillId="5" borderId="33" xfId="20" applyFont="1" applyFill="1" applyBorder="1" applyAlignment="1" applyProtection="1">
      <alignment horizontal="center" vertical="center"/>
      <protection/>
    </xf>
    <xf numFmtId="164" fontId="0" fillId="5" borderId="34" xfId="0" applyFont="1" applyFill="1" applyBorder="1" applyAlignment="1">
      <alignment horizontal="center" vertical="center"/>
    </xf>
    <xf numFmtId="164" fontId="0" fillId="5" borderId="35" xfId="0" applyFill="1" applyBorder="1" applyAlignment="1">
      <alignment horizontal="center" vertical="center"/>
    </xf>
    <xf numFmtId="165" fontId="0" fillId="5" borderId="11" xfId="0" applyNumberFormat="1" applyFill="1" applyBorder="1" applyAlignment="1">
      <alignment horizontal="center" vertical="center"/>
    </xf>
    <xf numFmtId="165" fontId="0" fillId="5" borderId="12" xfId="0" applyNumberFormat="1" applyFill="1" applyBorder="1" applyAlignment="1">
      <alignment horizontal="center" vertical="center"/>
    </xf>
    <xf numFmtId="165" fontId="0" fillId="5" borderId="12" xfId="20" applyFont="1" applyFill="1" applyBorder="1" applyAlignment="1" applyProtection="1">
      <alignment horizontal="center" vertical="center"/>
      <protection/>
    </xf>
    <xf numFmtId="165" fontId="0" fillId="5" borderId="13" xfId="20" applyFont="1" applyFill="1" applyBorder="1" applyAlignment="1" applyProtection="1">
      <alignment horizontal="center" vertical="center"/>
      <protection/>
    </xf>
    <xf numFmtId="165" fontId="0" fillId="5" borderId="36" xfId="20" applyFont="1" applyFill="1" applyBorder="1" applyAlignment="1" applyProtection="1">
      <alignment horizontal="center" vertical="center"/>
      <protection/>
    </xf>
    <xf numFmtId="164" fontId="0" fillId="5" borderId="37" xfId="0" applyFont="1" applyFill="1" applyBorder="1" applyAlignment="1">
      <alignment horizontal="center" vertical="center"/>
    </xf>
    <xf numFmtId="165" fontId="0" fillId="5" borderId="20" xfId="0" applyNumberFormat="1" applyFill="1" applyBorder="1" applyAlignment="1">
      <alignment horizontal="center" vertical="center"/>
    </xf>
    <xf numFmtId="165" fontId="0" fillId="5" borderId="38" xfId="0" applyNumberFormat="1" applyFill="1" applyBorder="1" applyAlignment="1">
      <alignment horizontal="center" vertical="center"/>
    </xf>
    <xf numFmtId="165" fontId="0" fillId="5" borderId="21" xfId="20" applyFont="1" applyFill="1" applyBorder="1" applyAlignment="1" applyProtection="1">
      <alignment horizontal="center" vertical="center"/>
      <protection/>
    </xf>
    <xf numFmtId="165" fontId="0" fillId="5" borderId="39" xfId="20" applyFont="1" applyFill="1" applyBorder="1" applyAlignment="1" applyProtection="1">
      <alignment horizontal="center" vertical="center"/>
      <protection/>
    </xf>
    <xf numFmtId="164" fontId="0" fillId="3" borderId="0" xfId="0" applyFill="1" applyAlignment="1">
      <alignment horizontal="center" vertical="center"/>
    </xf>
    <xf numFmtId="164" fontId="2" fillId="8" borderId="1" xfId="0" applyFont="1" applyFill="1" applyBorder="1" applyAlignment="1">
      <alignment horizontal="center" vertical="center"/>
    </xf>
    <xf numFmtId="164" fontId="0" fillId="8" borderId="27" xfId="0" applyFill="1" applyBorder="1" applyAlignment="1">
      <alignment vertical="center"/>
    </xf>
    <xf numFmtId="164" fontId="0" fillId="8" borderId="28" xfId="0" applyFont="1" applyFill="1" applyBorder="1" applyAlignment="1">
      <alignment horizontal="center" vertical="center" wrapText="1"/>
    </xf>
    <xf numFmtId="164" fontId="0" fillId="8" borderId="16" xfId="0" applyFont="1" applyFill="1" applyBorder="1" applyAlignment="1">
      <alignment horizontal="center" vertical="center"/>
    </xf>
    <xf numFmtId="164" fontId="0" fillId="8" borderId="29" xfId="0" applyFont="1" applyFill="1" applyBorder="1" applyAlignment="1">
      <alignment horizontal="center" vertical="center"/>
    </xf>
    <xf numFmtId="164" fontId="0" fillId="8" borderId="29" xfId="0" applyFont="1" applyFill="1" applyBorder="1" applyAlignment="1">
      <alignment horizontal="center" vertical="center" wrapText="1"/>
    </xf>
    <xf numFmtId="164" fontId="0" fillId="8" borderId="30" xfId="0" applyFont="1" applyFill="1" applyBorder="1" applyAlignment="1">
      <alignment horizontal="center" vertical="center" wrapText="1"/>
    </xf>
    <xf numFmtId="164" fontId="0" fillId="3" borderId="0" xfId="0" applyFill="1" applyBorder="1" applyAlignment="1">
      <alignment horizontal="center" vertical="center"/>
    </xf>
    <xf numFmtId="165" fontId="0" fillId="3" borderId="0" xfId="0" applyNumberFormat="1" applyFill="1" applyBorder="1" applyAlignment="1">
      <alignment horizontal="center" vertical="center"/>
    </xf>
    <xf numFmtId="165" fontId="0" fillId="3" borderId="0" xfId="20" applyFont="1" applyFill="1" applyBorder="1" applyAlignment="1" applyProtection="1">
      <alignment horizontal="center" vertical="center"/>
      <protection/>
    </xf>
    <xf numFmtId="165" fontId="0" fillId="3" borderId="0" xfId="0" applyNumberFormat="1" applyFill="1" applyAlignment="1">
      <alignment/>
    </xf>
    <xf numFmtId="164" fontId="0" fillId="5" borderId="27" xfId="0" applyFill="1" applyBorder="1" applyAlignment="1">
      <alignment horizontal="center" vertical="center"/>
    </xf>
    <xf numFmtId="164" fontId="0" fillId="5" borderId="40" xfId="0" applyFill="1" applyBorder="1" applyAlignment="1">
      <alignment horizontal="center" vertical="center"/>
    </xf>
    <xf numFmtId="164" fontId="0" fillId="5" borderId="41" xfId="0" applyFill="1" applyBorder="1" applyAlignment="1">
      <alignment horizontal="center" vertical="center"/>
    </xf>
    <xf numFmtId="164" fontId="0" fillId="5" borderId="6" xfId="0" applyFont="1" applyFill="1" applyBorder="1" applyAlignment="1">
      <alignment horizontal="center" vertical="center" wrapText="1"/>
    </xf>
    <xf numFmtId="164" fontId="0" fillId="5" borderId="3" xfId="0" applyFont="1" applyFill="1" applyBorder="1" applyAlignment="1">
      <alignment horizontal="center" vertical="center"/>
    </xf>
    <xf numFmtId="164" fontId="0" fillId="5" borderId="8" xfId="0" applyFont="1" applyFill="1" applyBorder="1" applyAlignment="1">
      <alignment horizontal="center" vertical="center"/>
    </xf>
    <xf numFmtId="173" fontId="0" fillId="5" borderId="19" xfId="0" applyNumberFormat="1" applyFill="1" applyBorder="1" applyAlignment="1">
      <alignment horizontal="center" vertical="center"/>
    </xf>
    <xf numFmtId="173" fontId="0" fillId="5" borderId="24" xfId="0" applyNumberFormat="1" applyFill="1" applyBorder="1" applyAlignment="1">
      <alignment horizontal="center" vertical="center"/>
    </xf>
    <xf numFmtId="174" fontId="0" fillId="5" borderId="2" xfId="0" applyNumberFormat="1" applyFill="1" applyBorder="1" applyAlignment="1">
      <alignment horizontal="center" vertical="center"/>
    </xf>
    <xf numFmtId="164" fontId="0" fillId="5" borderId="11" xfId="0" applyFont="1" applyFill="1" applyBorder="1" applyAlignment="1">
      <alignment horizontal="center" vertical="center"/>
    </xf>
    <xf numFmtId="173" fontId="0" fillId="5" borderId="14" xfId="0" applyNumberFormat="1" applyFill="1" applyBorder="1" applyAlignment="1">
      <alignment horizontal="center" vertical="center"/>
    </xf>
    <xf numFmtId="173" fontId="0" fillId="5" borderId="25" xfId="0" applyNumberFormat="1" applyFill="1" applyBorder="1" applyAlignment="1">
      <alignment horizontal="center" vertical="center"/>
    </xf>
    <xf numFmtId="174" fontId="0" fillId="5" borderId="6" xfId="0" applyNumberFormat="1" applyFill="1" applyBorder="1" applyAlignment="1">
      <alignment horizontal="center" vertical="center"/>
    </xf>
    <xf numFmtId="164" fontId="0" fillId="5" borderId="20" xfId="0" applyFont="1" applyFill="1" applyBorder="1" applyAlignment="1">
      <alignment horizontal="center" vertical="center"/>
    </xf>
    <xf numFmtId="173" fontId="0" fillId="5" borderId="15" xfId="0" applyNumberFormat="1" applyFill="1" applyBorder="1" applyAlignment="1">
      <alignment horizontal="center" vertical="center"/>
    </xf>
    <xf numFmtId="174" fontId="0" fillId="5" borderId="3" xfId="0" applyNumberFormat="1" applyFill="1" applyBorder="1" applyAlignment="1">
      <alignment horizontal="center" vertical="center"/>
    </xf>
  </cellXfs>
  <cellStyles count="7">
    <cellStyle name="Normal" xfId="0"/>
    <cellStyle name="Comma" xfId="15"/>
    <cellStyle name="Comma [0]" xfId="16"/>
    <cellStyle name="Currency" xfId="17"/>
    <cellStyle name="Currency [0]" xfId="18"/>
    <cellStyle name="Percent" xfId="19"/>
    <cellStyle name="Euro" xfId="20"/>
  </cellStyles>
  <dxfs count="2">
    <dxf>
      <font>
        <b/>
        <i val="0"/>
      </font>
      <fill>
        <patternFill patternType="solid">
          <fgColor rgb="FF993300"/>
          <bgColor rgb="FFFF0000"/>
        </patternFill>
      </fill>
      <border/>
    </dxf>
    <dxf>
      <font>
        <b/>
        <i val="0"/>
        <color rgb="FF000000"/>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238"/>
  <sheetViews>
    <sheetView tabSelected="1" zoomScale="115" zoomScaleNormal="115" workbookViewId="0" topLeftCell="A1">
      <selection activeCell="A1" sqref="A1"/>
    </sheetView>
  </sheetViews>
  <sheetFormatPr defaultColWidth="11.421875" defaultRowHeight="12.75"/>
  <cols>
    <col min="1" max="1" width="19.421875" style="0" customWidth="1"/>
    <col min="2" max="2" width="16.57421875" style="0" customWidth="1"/>
    <col min="3" max="3" width="13.28125" style="0" customWidth="1"/>
    <col min="4" max="4" width="15.28125" style="0" customWidth="1"/>
    <col min="5" max="5" width="13.421875" style="0" customWidth="1"/>
    <col min="6" max="6" width="12.00390625" style="0" customWidth="1"/>
    <col min="7" max="7" width="15.421875" style="0" customWidth="1"/>
    <col min="8" max="8" width="15.57421875" style="0" customWidth="1"/>
    <col min="9" max="9" width="14.57421875" style="0" customWidth="1"/>
    <col min="10" max="10" width="13.7109375" style="0" customWidth="1"/>
  </cols>
  <sheetData>
    <row r="1" spans="1:10" ht="12.75">
      <c r="A1" s="1" t="s">
        <v>0</v>
      </c>
      <c r="B1" s="1"/>
      <c r="C1" s="1"/>
      <c r="D1" s="1"/>
      <c r="E1" s="1"/>
      <c r="F1" s="1"/>
      <c r="G1" s="1"/>
      <c r="H1" s="1"/>
      <c r="I1" s="1"/>
      <c r="J1" s="1"/>
    </row>
    <row r="2" spans="1:10" ht="12.75">
      <c r="A2" s="2"/>
      <c r="B2" s="2"/>
      <c r="C2" s="2"/>
      <c r="D2" s="2"/>
      <c r="E2" s="2"/>
      <c r="F2" s="2"/>
      <c r="G2" s="2"/>
      <c r="H2" s="2"/>
      <c r="I2" s="2"/>
      <c r="J2" s="2"/>
    </row>
    <row r="3" spans="1:10" ht="12.75">
      <c r="A3" s="3" t="s">
        <v>1</v>
      </c>
      <c r="B3" s="3"/>
      <c r="C3" s="3"/>
      <c r="D3" s="3"/>
      <c r="E3" s="3"/>
      <c r="F3" s="3"/>
      <c r="G3" s="3"/>
      <c r="H3" s="3"/>
      <c r="I3" s="3"/>
      <c r="J3" s="3"/>
    </row>
    <row r="4" spans="1:10" ht="12.75">
      <c r="A4" s="4" t="s">
        <v>2</v>
      </c>
      <c r="B4" s="4"/>
      <c r="C4" s="4"/>
      <c r="D4" s="4"/>
      <c r="E4" s="4"/>
      <c r="F4" s="4"/>
      <c r="G4" s="4"/>
      <c r="H4" s="4"/>
      <c r="I4" s="4"/>
      <c r="J4" s="4"/>
    </row>
    <row r="5" spans="1:10" ht="26.25" customHeight="1">
      <c r="A5" s="5" t="s">
        <v>3</v>
      </c>
      <c r="B5" s="5"/>
      <c r="C5" s="5"/>
      <c r="D5" s="5"/>
      <c r="E5" s="5"/>
      <c r="F5" s="5"/>
      <c r="G5" s="5"/>
      <c r="H5" s="5"/>
      <c r="I5" s="5"/>
      <c r="J5" s="5"/>
    </row>
    <row r="6" spans="1:10" ht="12.75">
      <c r="A6" s="2"/>
      <c r="B6" s="2"/>
      <c r="C6" s="2"/>
      <c r="D6" s="2"/>
      <c r="E6" s="2"/>
      <c r="F6" s="2"/>
      <c r="G6" s="2"/>
      <c r="H6" s="2"/>
      <c r="I6" s="2"/>
      <c r="J6" s="2"/>
    </row>
    <row r="7" spans="1:10" ht="12.75">
      <c r="A7" s="6" t="s">
        <v>4</v>
      </c>
      <c r="B7" s="7" t="s">
        <v>5</v>
      </c>
      <c r="C7" s="8"/>
      <c r="D7" s="9" t="s">
        <v>6</v>
      </c>
      <c r="E7" s="9"/>
      <c r="F7" s="9"/>
      <c r="G7" s="9"/>
      <c r="H7" s="9"/>
      <c r="I7" s="9"/>
      <c r="J7" s="9"/>
    </row>
    <row r="8" spans="1:10" ht="12.75">
      <c r="A8" s="6"/>
      <c r="B8" s="10" t="s">
        <v>5</v>
      </c>
      <c r="C8" s="11"/>
      <c r="D8" s="12" t="s">
        <v>7</v>
      </c>
      <c r="E8" s="12"/>
      <c r="F8" s="12"/>
      <c r="G8" s="12"/>
      <c r="H8" s="12"/>
      <c r="I8" s="12"/>
      <c r="J8" s="12"/>
    </row>
    <row r="9" spans="1:10" ht="12.75">
      <c r="A9" s="6"/>
      <c r="B9" s="10" t="s">
        <v>5</v>
      </c>
      <c r="C9" s="13"/>
      <c r="D9" s="12" t="s">
        <v>8</v>
      </c>
      <c r="E9" s="12"/>
      <c r="F9" s="12"/>
      <c r="G9" s="12"/>
      <c r="H9" s="12"/>
      <c r="I9" s="12"/>
      <c r="J9" s="12"/>
    </row>
    <row r="10" spans="1:10" ht="12.75">
      <c r="A10" s="6"/>
      <c r="B10" s="10" t="s">
        <v>5</v>
      </c>
      <c r="C10" s="14"/>
      <c r="D10" s="15" t="s">
        <v>9</v>
      </c>
      <c r="E10" s="15"/>
      <c r="F10" s="15"/>
      <c r="G10" s="15"/>
      <c r="H10" s="15"/>
      <c r="I10" s="15"/>
      <c r="J10" s="15"/>
    </row>
    <row r="11" spans="1:10" ht="12.75">
      <c r="A11" s="6"/>
      <c r="B11" s="16" t="s">
        <v>5</v>
      </c>
      <c r="C11" s="17"/>
      <c r="D11" s="18" t="s">
        <v>10</v>
      </c>
      <c r="E11" s="18"/>
      <c r="F11" s="18"/>
      <c r="G11" s="18"/>
      <c r="H11" s="18"/>
      <c r="I11" s="18"/>
      <c r="J11" s="18"/>
    </row>
    <row r="12" spans="1:10" ht="12.75">
      <c r="A12" s="2"/>
      <c r="B12" s="2"/>
      <c r="C12" s="2"/>
      <c r="D12" s="2"/>
      <c r="E12" s="2"/>
      <c r="F12" s="2"/>
      <c r="G12" s="2"/>
      <c r="H12" s="2"/>
      <c r="I12" s="2"/>
      <c r="J12" s="2"/>
    </row>
    <row r="13" spans="1:10" ht="12.75">
      <c r="A13" s="3" t="s">
        <v>11</v>
      </c>
      <c r="B13" s="3"/>
      <c r="C13" s="3"/>
      <c r="D13" s="3"/>
      <c r="E13" s="2"/>
      <c r="F13" s="19"/>
      <c r="G13" s="19"/>
      <c r="H13" s="19"/>
      <c r="I13" s="19"/>
      <c r="J13" s="19"/>
    </row>
    <row r="14" spans="1:10" ht="12.75">
      <c r="A14" s="20" t="s">
        <v>12</v>
      </c>
      <c r="B14" s="20"/>
      <c r="C14" s="21" t="s">
        <v>13</v>
      </c>
      <c r="D14" s="22">
        <v>10</v>
      </c>
      <c r="E14" s="2"/>
      <c r="F14" s="2"/>
      <c r="G14" s="2"/>
      <c r="H14" s="2"/>
      <c r="I14" s="2"/>
      <c r="J14" s="2"/>
    </row>
    <row r="15" spans="1:10" ht="12.75">
      <c r="A15" s="23" t="s">
        <v>14</v>
      </c>
      <c r="B15" s="23"/>
      <c r="C15" s="24" t="s">
        <v>15</v>
      </c>
      <c r="D15" s="25">
        <v>0.04</v>
      </c>
      <c r="E15" s="2"/>
      <c r="F15" s="2"/>
      <c r="G15" s="2"/>
      <c r="H15" s="2"/>
      <c r="I15" s="2"/>
      <c r="J15" s="2"/>
    </row>
    <row r="16" spans="1:10" ht="12.75">
      <c r="A16" s="23" t="s">
        <v>16</v>
      </c>
      <c r="B16" s="23"/>
      <c r="C16" s="24" t="s">
        <v>15</v>
      </c>
      <c r="D16" s="26">
        <v>0.035</v>
      </c>
      <c r="E16" s="2"/>
      <c r="F16" s="2"/>
      <c r="G16" s="2"/>
      <c r="H16" s="2"/>
      <c r="I16" s="2"/>
      <c r="J16" s="2"/>
    </row>
    <row r="17" spans="1:10" ht="12.75">
      <c r="A17" s="23" t="s">
        <v>17</v>
      </c>
      <c r="B17" s="23"/>
      <c r="C17" s="24" t="s">
        <v>15</v>
      </c>
      <c r="D17" s="26">
        <v>0.06</v>
      </c>
      <c r="E17" s="2"/>
      <c r="F17" s="2"/>
      <c r="G17" s="2"/>
      <c r="H17" s="2"/>
      <c r="I17" s="2"/>
      <c r="J17" s="2"/>
    </row>
    <row r="18" spans="1:10" ht="12.75">
      <c r="A18" s="27" t="s">
        <v>18</v>
      </c>
      <c r="B18" s="27"/>
      <c r="C18" s="27"/>
      <c r="D18" s="27"/>
      <c r="E18" s="2"/>
      <c r="F18" s="2"/>
      <c r="G18" s="2"/>
      <c r="H18" s="2"/>
      <c r="I18" s="2"/>
      <c r="J18" s="2"/>
    </row>
    <row r="19" spans="1:10" ht="12.75">
      <c r="A19" s="27" t="s">
        <v>19</v>
      </c>
      <c r="B19" s="27"/>
      <c r="C19" s="27"/>
      <c r="D19" s="27"/>
      <c r="E19" s="2"/>
      <c r="F19" s="2"/>
      <c r="G19" s="2"/>
      <c r="H19" s="2"/>
      <c r="I19" s="2"/>
      <c r="J19" s="2"/>
    </row>
    <row r="20" spans="1:10" ht="12.75">
      <c r="A20" s="28" t="s">
        <v>20</v>
      </c>
      <c r="B20" s="28"/>
      <c r="C20" s="28"/>
      <c r="D20" s="28"/>
      <c r="E20" s="2"/>
      <c r="F20" s="2"/>
      <c r="G20" s="2"/>
      <c r="H20" s="2"/>
      <c r="I20" s="2"/>
      <c r="J20" s="2"/>
    </row>
    <row r="21" spans="1:10" ht="12.75">
      <c r="A21" s="2"/>
      <c r="B21" s="2"/>
      <c r="C21" s="2"/>
      <c r="D21" s="2"/>
      <c r="E21" s="2"/>
      <c r="F21" s="2"/>
      <c r="G21" s="2"/>
      <c r="H21" s="2"/>
      <c r="I21" s="2"/>
      <c r="J21" s="2"/>
    </row>
    <row r="22" spans="1:10" ht="12.75">
      <c r="A22" s="29" t="s">
        <v>21</v>
      </c>
      <c r="B22" s="29"/>
      <c r="C22" s="29"/>
      <c r="D22" s="29"/>
      <c r="E22" s="29"/>
      <c r="F22" s="2"/>
      <c r="G22" s="2"/>
      <c r="H22" s="2"/>
      <c r="I22" s="2"/>
      <c r="J22" s="2"/>
    </row>
    <row r="23" spans="1:10" ht="38.25">
      <c r="A23" s="30"/>
      <c r="B23" s="30"/>
      <c r="C23" s="31" t="s">
        <v>22</v>
      </c>
      <c r="D23" s="32" t="s">
        <v>23</v>
      </c>
      <c r="E23" s="33" t="s">
        <v>24</v>
      </c>
      <c r="F23" s="2"/>
      <c r="G23" s="2"/>
      <c r="H23" s="2"/>
      <c r="I23" s="2"/>
      <c r="J23" s="2"/>
    </row>
    <row r="24" spans="1:10" ht="12.75">
      <c r="A24" s="20" t="s">
        <v>25</v>
      </c>
      <c r="B24" s="20"/>
      <c r="C24" s="34" t="s">
        <v>26</v>
      </c>
      <c r="D24" s="35"/>
      <c r="E24" s="35"/>
      <c r="F24" s="36"/>
      <c r="G24" s="37"/>
      <c r="H24" s="2"/>
      <c r="I24" s="2"/>
      <c r="J24" s="2"/>
    </row>
    <row r="25" spans="1:10" ht="13.5" customHeight="1">
      <c r="A25" s="38" t="s">
        <v>27</v>
      </c>
      <c r="B25" s="38"/>
      <c r="C25" s="39" t="s">
        <v>28</v>
      </c>
      <c r="D25" s="40"/>
      <c r="E25" s="40"/>
      <c r="F25" s="36"/>
      <c r="G25" s="37"/>
      <c r="H25" s="2"/>
      <c r="I25" s="2"/>
      <c r="J25" s="2"/>
    </row>
    <row r="26" spans="1:10" ht="12.75" customHeight="1">
      <c r="A26" s="20" t="s">
        <v>29</v>
      </c>
      <c r="B26" s="20"/>
      <c r="C26" s="34" t="s">
        <v>26</v>
      </c>
      <c r="D26" s="35"/>
      <c r="E26" s="35"/>
      <c r="F26" s="36"/>
      <c r="G26" s="37"/>
      <c r="H26" s="2"/>
      <c r="I26" s="2"/>
      <c r="J26" s="2"/>
    </row>
    <row r="27" spans="1:10" ht="12.75">
      <c r="A27" s="38" t="s">
        <v>30</v>
      </c>
      <c r="B27" s="38"/>
      <c r="C27" s="39" t="s">
        <v>28</v>
      </c>
      <c r="D27" s="40"/>
      <c r="E27" s="40"/>
      <c r="F27" s="36"/>
      <c r="G27" s="37"/>
      <c r="H27" s="2"/>
      <c r="I27" s="2"/>
      <c r="J27" s="2"/>
    </row>
    <row r="28" spans="1:10" ht="12.75">
      <c r="A28" s="20" t="s">
        <v>31</v>
      </c>
      <c r="B28" s="20"/>
      <c r="C28" s="41" t="s">
        <v>32</v>
      </c>
      <c r="D28" s="42"/>
      <c r="E28" s="42"/>
      <c r="F28" s="36"/>
      <c r="G28" s="37"/>
      <c r="H28" s="2"/>
      <c r="I28" s="2"/>
      <c r="J28" s="2"/>
    </row>
    <row r="29" spans="1:10" ht="12.75">
      <c r="A29" s="38" t="s">
        <v>33</v>
      </c>
      <c r="B29" s="38"/>
      <c r="C29" s="39" t="s">
        <v>34</v>
      </c>
      <c r="D29" s="43"/>
      <c r="E29" s="43"/>
      <c r="F29" s="36"/>
      <c r="G29" s="37"/>
      <c r="H29" s="2"/>
      <c r="I29" s="2"/>
      <c r="J29" s="2"/>
    </row>
    <row r="30" spans="1:10" ht="12.75">
      <c r="A30" s="2"/>
      <c r="B30" s="2"/>
      <c r="C30" s="2"/>
      <c r="D30" s="2"/>
      <c r="E30" s="2"/>
      <c r="F30" s="36"/>
      <c r="G30" s="37"/>
      <c r="H30" s="2"/>
      <c r="I30" s="2"/>
      <c r="J30" s="2"/>
    </row>
    <row r="31" spans="1:10" ht="12.75">
      <c r="A31" s="2"/>
      <c r="B31" s="2"/>
      <c r="C31" s="2"/>
      <c r="D31" s="2"/>
      <c r="E31" s="2"/>
      <c r="F31" s="36"/>
      <c r="G31" s="37"/>
      <c r="H31" s="2"/>
      <c r="I31" s="2"/>
      <c r="J31" s="2"/>
    </row>
    <row r="32" spans="1:10" ht="12.75">
      <c r="A32" s="44" t="s">
        <v>35</v>
      </c>
      <c r="B32" s="44"/>
      <c r="C32" s="44"/>
      <c r="D32" s="44"/>
      <c r="E32" s="44"/>
      <c r="F32" s="44"/>
      <c r="G32" s="44"/>
      <c r="H32" s="44"/>
      <c r="I32" s="44"/>
      <c r="J32" s="44"/>
    </row>
    <row r="33" spans="1:10" ht="12.75">
      <c r="A33" s="45" t="s">
        <v>36</v>
      </c>
      <c r="B33" s="45"/>
      <c r="C33" s="45"/>
      <c r="D33" s="45"/>
      <c r="E33" s="45"/>
      <c r="F33" s="45"/>
      <c r="G33" s="45"/>
      <c r="H33" s="45"/>
      <c r="I33" s="45"/>
      <c r="J33" s="46">
        <v>0</v>
      </c>
    </row>
    <row r="34" spans="1:10" ht="12.75">
      <c r="A34" s="47" t="s">
        <v>37</v>
      </c>
      <c r="B34" s="47"/>
      <c r="C34" s="47"/>
      <c r="D34" s="47"/>
      <c r="E34" s="47"/>
      <c r="F34" s="47"/>
      <c r="G34" s="47"/>
      <c r="H34" s="47"/>
      <c r="I34" s="47"/>
      <c r="J34" s="48">
        <f>J64</f>
        <v>0</v>
      </c>
    </row>
    <row r="35" spans="1:10" ht="12.75">
      <c r="A35" s="47" t="s">
        <v>38</v>
      </c>
      <c r="B35" s="47"/>
      <c r="C35" s="47"/>
      <c r="D35" s="47"/>
      <c r="E35" s="47"/>
      <c r="F35" s="47"/>
      <c r="G35" s="47"/>
      <c r="H35" s="47"/>
      <c r="I35" s="47"/>
      <c r="J35" s="49">
        <f>J87-J64</f>
        <v>0</v>
      </c>
    </row>
    <row r="36" spans="1:10" ht="12.75">
      <c r="A36" s="50" t="s">
        <v>39</v>
      </c>
      <c r="B36" s="50"/>
      <c r="C36" s="50"/>
      <c r="D36" s="50"/>
      <c r="E36" s="50"/>
      <c r="F36" s="50"/>
      <c r="G36" s="50"/>
      <c r="H36" s="50"/>
      <c r="I36" s="50"/>
      <c r="J36" s="51" t="str">
        <f>IF(SUM(H91:H110)&gt;0,SUM(H91:H110)&amp;" ans","&gt; 20 ans")</f>
        <v>&gt; 20 ans</v>
      </c>
    </row>
    <row r="37" spans="1:10" ht="24" customHeight="1">
      <c r="A37" s="52" t="s">
        <v>40</v>
      </c>
      <c r="B37" s="52"/>
      <c r="C37" s="52"/>
      <c r="D37" s="52"/>
      <c r="E37" s="52"/>
      <c r="F37" s="52"/>
      <c r="G37" s="52"/>
      <c r="H37" s="52"/>
      <c r="I37" s="52"/>
      <c r="J37" s="52"/>
    </row>
    <row r="38" spans="1:10" ht="12.75">
      <c r="A38" s="53"/>
      <c r="B38" s="2"/>
      <c r="C38" s="2"/>
      <c r="D38" s="2"/>
      <c r="E38" s="2"/>
      <c r="F38" s="2"/>
      <c r="G38" s="2"/>
      <c r="H38" s="2"/>
      <c r="I38" s="2"/>
      <c r="J38" s="2"/>
    </row>
    <row r="39" spans="1:10" ht="12.75">
      <c r="A39" s="53"/>
      <c r="B39" s="2"/>
      <c r="C39" s="2"/>
      <c r="D39" s="2"/>
      <c r="E39" s="2"/>
      <c r="F39" s="2"/>
      <c r="G39" s="2"/>
      <c r="H39" s="2"/>
      <c r="I39" s="2"/>
      <c r="J39" s="2"/>
    </row>
    <row r="40" spans="1:10" ht="12.75">
      <c r="A40" s="53"/>
      <c r="B40" s="2"/>
      <c r="C40" s="2"/>
      <c r="D40" s="2"/>
      <c r="E40" s="2"/>
      <c r="F40" s="2"/>
      <c r="G40" s="2"/>
      <c r="H40" s="2"/>
      <c r="I40" s="2"/>
      <c r="J40" s="2"/>
    </row>
    <row r="41" spans="1:10" ht="12.75">
      <c r="A41" s="53"/>
      <c r="B41" s="2"/>
      <c r="C41" s="2"/>
      <c r="D41" s="2"/>
      <c r="E41" s="2"/>
      <c r="F41" s="2"/>
      <c r="G41" s="2"/>
      <c r="H41" s="2"/>
      <c r="I41" s="2"/>
      <c r="J41" s="2"/>
    </row>
    <row r="42" spans="1:10" ht="12.75">
      <c r="A42" s="2"/>
      <c r="B42" s="2"/>
      <c r="C42" s="2"/>
      <c r="D42" s="2"/>
      <c r="E42" s="2"/>
      <c r="F42" s="2"/>
      <c r="G42" s="2"/>
      <c r="H42" s="2"/>
      <c r="I42" s="2"/>
      <c r="J42" s="2"/>
    </row>
    <row r="43" spans="1:10" ht="12.75">
      <c r="A43" s="54" t="s">
        <v>41</v>
      </c>
      <c r="B43" s="54"/>
      <c r="C43" s="54"/>
      <c r="D43" s="54"/>
      <c r="E43" s="54"/>
      <c r="F43" s="54"/>
      <c r="G43" s="54"/>
      <c r="H43" s="54"/>
      <c r="I43" s="54"/>
      <c r="J43" s="54"/>
    </row>
    <row r="44" spans="1:10" ht="12.75">
      <c r="A44" s="55"/>
      <c r="B44" s="56" t="s">
        <v>42</v>
      </c>
      <c r="C44" s="57" t="s">
        <v>43</v>
      </c>
      <c r="D44" s="58" t="s">
        <v>44</v>
      </c>
      <c r="E44" s="58" t="s">
        <v>45</v>
      </c>
      <c r="F44" s="58" t="s">
        <v>46</v>
      </c>
      <c r="G44" s="58" t="s">
        <v>47</v>
      </c>
      <c r="H44" s="59" t="s">
        <v>48</v>
      </c>
      <c r="I44" s="59" t="s">
        <v>49</v>
      </c>
      <c r="J44" s="60" t="s">
        <v>50</v>
      </c>
    </row>
    <row r="45" spans="1:10" ht="12.75">
      <c r="A45" s="61" t="s">
        <v>51</v>
      </c>
      <c r="B45" s="41">
        <v>1</v>
      </c>
      <c r="C45" s="62">
        <f>D25*D24</f>
        <v>0</v>
      </c>
      <c r="D45" s="63">
        <f>D27*D26</f>
        <v>0</v>
      </c>
      <c r="E45" s="63">
        <f>D29</f>
        <v>0</v>
      </c>
      <c r="F45" s="63">
        <f>D28*0.0075</f>
        <v>0</v>
      </c>
      <c r="G45" s="64">
        <f>-PMT($D$15,$D$14,D28-J33)</f>
        <v>0</v>
      </c>
      <c r="H45" s="65">
        <f>SUM(C45:G45)</f>
        <v>0</v>
      </c>
      <c r="I45" s="66">
        <f aca="true" t="shared" si="0" ref="I45:I64">H45/(1+$D$16)^(B45-1)</f>
        <v>0</v>
      </c>
      <c r="J45" s="67">
        <f>I45</f>
        <v>0</v>
      </c>
    </row>
    <row r="46" spans="1:10" ht="12.75">
      <c r="A46" s="68" t="s">
        <v>51</v>
      </c>
      <c r="B46" s="69">
        <v>2</v>
      </c>
      <c r="C46" s="70">
        <f aca="true" t="shared" si="1" ref="C46:C64">C45*(1+$D$17)</f>
        <v>0</v>
      </c>
      <c r="D46" s="71">
        <f>D45*(1+$D$17)</f>
        <v>0</v>
      </c>
      <c r="E46" s="71">
        <f aca="true" t="shared" si="2" ref="E46:E64">$E$45</f>
        <v>0</v>
      </c>
      <c r="F46" s="71">
        <f>F45</f>
        <v>0</v>
      </c>
      <c r="G46" s="71">
        <f aca="true" t="shared" si="3" ref="G46:G64">IF($D$14&gt;=B46,$G$45,0)</f>
        <v>0</v>
      </c>
      <c r="H46" s="71">
        <f aca="true" t="shared" si="4" ref="H46:H64">SUM(C46:G46)</f>
        <v>0</v>
      </c>
      <c r="I46" s="72">
        <f t="shared" si="0"/>
        <v>0</v>
      </c>
      <c r="J46" s="73">
        <f>I46+J45</f>
        <v>0</v>
      </c>
    </row>
    <row r="47" spans="1:10" ht="12.75">
      <c r="A47" s="68" t="s">
        <v>51</v>
      </c>
      <c r="B47" s="69">
        <v>3</v>
      </c>
      <c r="C47" s="70">
        <f t="shared" si="1"/>
        <v>0</v>
      </c>
      <c r="D47" s="71">
        <f aca="true" t="shared" si="5" ref="D47:D64">D46*(1+$D$17)</f>
        <v>0</v>
      </c>
      <c r="E47" s="71">
        <f t="shared" si="2"/>
        <v>0</v>
      </c>
      <c r="F47" s="71">
        <f aca="true" t="shared" si="6" ref="F47:F64">F46</f>
        <v>0</v>
      </c>
      <c r="G47" s="71">
        <f t="shared" si="3"/>
        <v>0</v>
      </c>
      <c r="H47" s="71">
        <f t="shared" si="4"/>
        <v>0</v>
      </c>
      <c r="I47" s="72">
        <f t="shared" si="0"/>
        <v>0</v>
      </c>
      <c r="J47" s="73">
        <f aca="true" t="shared" si="7" ref="J47:J64">I47+J46</f>
        <v>0</v>
      </c>
    </row>
    <row r="48" spans="1:10" ht="12.75">
      <c r="A48" s="68" t="s">
        <v>51</v>
      </c>
      <c r="B48" s="69">
        <v>4</v>
      </c>
      <c r="C48" s="70">
        <f t="shared" si="1"/>
        <v>0</v>
      </c>
      <c r="D48" s="71">
        <f t="shared" si="5"/>
        <v>0</v>
      </c>
      <c r="E48" s="71">
        <f t="shared" si="2"/>
        <v>0</v>
      </c>
      <c r="F48" s="71">
        <f t="shared" si="6"/>
        <v>0</v>
      </c>
      <c r="G48" s="71">
        <f t="shared" si="3"/>
        <v>0</v>
      </c>
      <c r="H48" s="71">
        <f t="shared" si="4"/>
        <v>0</v>
      </c>
      <c r="I48" s="72">
        <f t="shared" si="0"/>
        <v>0</v>
      </c>
      <c r="J48" s="73">
        <f t="shared" si="7"/>
        <v>0</v>
      </c>
    </row>
    <row r="49" spans="1:10" ht="12.75">
      <c r="A49" s="68" t="s">
        <v>51</v>
      </c>
      <c r="B49" s="69">
        <v>5</v>
      </c>
      <c r="C49" s="70">
        <f t="shared" si="1"/>
        <v>0</v>
      </c>
      <c r="D49" s="71">
        <f t="shared" si="5"/>
        <v>0</v>
      </c>
      <c r="E49" s="71">
        <f t="shared" si="2"/>
        <v>0</v>
      </c>
      <c r="F49" s="71">
        <f t="shared" si="6"/>
        <v>0</v>
      </c>
      <c r="G49" s="71">
        <f t="shared" si="3"/>
        <v>0</v>
      </c>
      <c r="H49" s="71">
        <f t="shared" si="4"/>
        <v>0</v>
      </c>
      <c r="I49" s="72">
        <f t="shared" si="0"/>
        <v>0</v>
      </c>
      <c r="J49" s="73">
        <f t="shared" si="7"/>
        <v>0</v>
      </c>
    </row>
    <row r="50" spans="1:10" ht="12.75">
      <c r="A50" s="68" t="s">
        <v>51</v>
      </c>
      <c r="B50" s="69">
        <v>6</v>
      </c>
      <c r="C50" s="70">
        <f t="shared" si="1"/>
        <v>0</v>
      </c>
      <c r="D50" s="71">
        <f t="shared" si="5"/>
        <v>0</v>
      </c>
      <c r="E50" s="71">
        <f t="shared" si="2"/>
        <v>0</v>
      </c>
      <c r="F50" s="71">
        <f t="shared" si="6"/>
        <v>0</v>
      </c>
      <c r="G50" s="71">
        <f t="shared" si="3"/>
        <v>0</v>
      </c>
      <c r="H50" s="71">
        <f t="shared" si="4"/>
        <v>0</v>
      </c>
      <c r="I50" s="72">
        <f t="shared" si="0"/>
        <v>0</v>
      </c>
      <c r="J50" s="73">
        <f t="shared" si="7"/>
        <v>0</v>
      </c>
    </row>
    <row r="51" spans="1:10" ht="12.75">
      <c r="A51" s="68" t="s">
        <v>51</v>
      </c>
      <c r="B51" s="69">
        <v>7</v>
      </c>
      <c r="C51" s="70">
        <f t="shared" si="1"/>
        <v>0</v>
      </c>
      <c r="D51" s="71">
        <f t="shared" si="5"/>
        <v>0</v>
      </c>
      <c r="E51" s="71">
        <f t="shared" si="2"/>
        <v>0</v>
      </c>
      <c r="F51" s="71">
        <f t="shared" si="6"/>
        <v>0</v>
      </c>
      <c r="G51" s="71">
        <f t="shared" si="3"/>
        <v>0</v>
      </c>
      <c r="H51" s="71">
        <f t="shared" si="4"/>
        <v>0</v>
      </c>
      <c r="I51" s="72">
        <f t="shared" si="0"/>
        <v>0</v>
      </c>
      <c r="J51" s="73">
        <f t="shared" si="7"/>
        <v>0</v>
      </c>
    </row>
    <row r="52" spans="1:10" ht="12.75">
      <c r="A52" s="68" t="s">
        <v>51</v>
      </c>
      <c r="B52" s="69">
        <v>8</v>
      </c>
      <c r="C52" s="70">
        <f t="shared" si="1"/>
        <v>0</v>
      </c>
      <c r="D52" s="71">
        <f t="shared" si="5"/>
        <v>0</v>
      </c>
      <c r="E52" s="71">
        <f t="shared" si="2"/>
        <v>0</v>
      </c>
      <c r="F52" s="71">
        <f t="shared" si="6"/>
        <v>0</v>
      </c>
      <c r="G52" s="71">
        <f t="shared" si="3"/>
        <v>0</v>
      </c>
      <c r="H52" s="71">
        <f t="shared" si="4"/>
        <v>0</v>
      </c>
      <c r="I52" s="72">
        <f t="shared" si="0"/>
        <v>0</v>
      </c>
      <c r="J52" s="73">
        <f t="shared" si="7"/>
        <v>0</v>
      </c>
    </row>
    <row r="53" spans="1:10" ht="12.75">
      <c r="A53" s="68" t="s">
        <v>51</v>
      </c>
      <c r="B53" s="69">
        <v>9</v>
      </c>
      <c r="C53" s="70">
        <f t="shared" si="1"/>
        <v>0</v>
      </c>
      <c r="D53" s="71">
        <f t="shared" si="5"/>
        <v>0</v>
      </c>
      <c r="E53" s="71">
        <f t="shared" si="2"/>
        <v>0</v>
      </c>
      <c r="F53" s="71">
        <f t="shared" si="6"/>
        <v>0</v>
      </c>
      <c r="G53" s="71">
        <f t="shared" si="3"/>
        <v>0</v>
      </c>
      <c r="H53" s="71">
        <f t="shared" si="4"/>
        <v>0</v>
      </c>
      <c r="I53" s="72">
        <f t="shared" si="0"/>
        <v>0</v>
      </c>
      <c r="J53" s="73">
        <f t="shared" si="7"/>
        <v>0</v>
      </c>
    </row>
    <row r="54" spans="1:10" ht="12.75">
      <c r="A54" s="68" t="s">
        <v>51</v>
      </c>
      <c r="B54" s="69">
        <v>10</v>
      </c>
      <c r="C54" s="70">
        <f t="shared" si="1"/>
        <v>0</v>
      </c>
      <c r="D54" s="71">
        <f t="shared" si="5"/>
        <v>0</v>
      </c>
      <c r="E54" s="71">
        <f t="shared" si="2"/>
        <v>0</v>
      </c>
      <c r="F54" s="71">
        <f t="shared" si="6"/>
        <v>0</v>
      </c>
      <c r="G54" s="71">
        <f t="shared" si="3"/>
        <v>0</v>
      </c>
      <c r="H54" s="71">
        <f t="shared" si="4"/>
        <v>0</v>
      </c>
      <c r="I54" s="72">
        <f t="shared" si="0"/>
        <v>0</v>
      </c>
      <c r="J54" s="73">
        <f t="shared" si="7"/>
        <v>0</v>
      </c>
    </row>
    <row r="55" spans="1:10" ht="12.75">
      <c r="A55" s="68" t="s">
        <v>51</v>
      </c>
      <c r="B55" s="69">
        <v>11</v>
      </c>
      <c r="C55" s="70">
        <f t="shared" si="1"/>
        <v>0</v>
      </c>
      <c r="D55" s="71">
        <f t="shared" si="5"/>
        <v>0</v>
      </c>
      <c r="E55" s="71">
        <f t="shared" si="2"/>
        <v>0</v>
      </c>
      <c r="F55" s="71">
        <f t="shared" si="6"/>
        <v>0</v>
      </c>
      <c r="G55" s="71">
        <f t="shared" si="3"/>
        <v>0</v>
      </c>
      <c r="H55" s="71">
        <f t="shared" si="4"/>
        <v>0</v>
      </c>
      <c r="I55" s="72">
        <f t="shared" si="0"/>
        <v>0</v>
      </c>
      <c r="J55" s="73">
        <f t="shared" si="7"/>
        <v>0</v>
      </c>
    </row>
    <row r="56" spans="1:10" ht="12.75">
      <c r="A56" s="68" t="s">
        <v>51</v>
      </c>
      <c r="B56" s="69">
        <v>12</v>
      </c>
      <c r="C56" s="70">
        <f t="shared" si="1"/>
        <v>0</v>
      </c>
      <c r="D56" s="71">
        <f t="shared" si="5"/>
        <v>0</v>
      </c>
      <c r="E56" s="71">
        <f t="shared" si="2"/>
        <v>0</v>
      </c>
      <c r="F56" s="71">
        <f t="shared" si="6"/>
        <v>0</v>
      </c>
      <c r="G56" s="71">
        <f t="shared" si="3"/>
        <v>0</v>
      </c>
      <c r="H56" s="71">
        <f t="shared" si="4"/>
        <v>0</v>
      </c>
      <c r="I56" s="72">
        <f t="shared" si="0"/>
        <v>0</v>
      </c>
      <c r="J56" s="73">
        <f t="shared" si="7"/>
        <v>0</v>
      </c>
    </row>
    <row r="57" spans="1:10" ht="12.75">
      <c r="A57" s="68" t="s">
        <v>51</v>
      </c>
      <c r="B57" s="69">
        <v>13</v>
      </c>
      <c r="C57" s="70">
        <f t="shared" si="1"/>
        <v>0</v>
      </c>
      <c r="D57" s="71">
        <f t="shared" si="5"/>
        <v>0</v>
      </c>
      <c r="E57" s="71">
        <f t="shared" si="2"/>
        <v>0</v>
      </c>
      <c r="F57" s="71">
        <f t="shared" si="6"/>
        <v>0</v>
      </c>
      <c r="G57" s="71">
        <f t="shared" si="3"/>
        <v>0</v>
      </c>
      <c r="H57" s="71">
        <f t="shared" si="4"/>
        <v>0</v>
      </c>
      <c r="I57" s="72">
        <f t="shared" si="0"/>
        <v>0</v>
      </c>
      <c r="J57" s="73">
        <f t="shared" si="7"/>
        <v>0</v>
      </c>
    </row>
    <row r="58" spans="1:10" ht="12.75">
      <c r="A58" s="68" t="s">
        <v>51</v>
      </c>
      <c r="B58" s="69">
        <v>14</v>
      </c>
      <c r="C58" s="70">
        <f t="shared" si="1"/>
        <v>0</v>
      </c>
      <c r="D58" s="71">
        <f t="shared" si="5"/>
        <v>0</v>
      </c>
      <c r="E58" s="71">
        <f t="shared" si="2"/>
        <v>0</v>
      </c>
      <c r="F58" s="71">
        <f t="shared" si="6"/>
        <v>0</v>
      </c>
      <c r="G58" s="71">
        <f t="shared" si="3"/>
        <v>0</v>
      </c>
      <c r="H58" s="71">
        <f t="shared" si="4"/>
        <v>0</v>
      </c>
      <c r="I58" s="72">
        <f t="shared" si="0"/>
        <v>0</v>
      </c>
      <c r="J58" s="73">
        <f t="shared" si="7"/>
        <v>0</v>
      </c>
    </row>
    <row r="59" spans="1:10" ht="12.75">
      <c r="A59" s="68" t="s">
        <v>51</v>
      </c>
      <c r="B59" s="69">
        <v>15</v>
      </c>
      <c r="C59" s="70">
        <f t="shared" si="1"/>
        <v>0</v>
      </c>
      <c r="D59" s="71">
        <f t="shared" si="5"/>
        <v>0</v>
      </c>
      <c r="E59" s="71">
        <f t="shared" si="2"/>
        <v>0</v>
      </c>
      <c r="F59" s="71">
        <f t="shared" si="6"/>
        <v>0</v>
      </c>
      <c r="G59" s="71">
        <f t="shared" si="3"/>
        <v>0</v>
      </c>
      <c r="H59" s="71">
        <f t="shared" si="4"/>
        <v>0</v>
      </c>
      <c r="I59" s="72">
        <f t="shared" si="0"/>
        <v>0</v>
      </c>
      <c r="J59" s="73">
        <f t="shared" si="7"/>
        <v>0</v>
      </c>
    </row>
    <row r="60" spans="1:10" ht="12.75">
      <c r="A60" s="68" t="s">
        <v>51</v>
      </c>
      <c r="B60" s="69">
        <v>16</v>
      </c>
      <c r="C60" s="70">
        <f t="shared" si="1"/>
        <v>0</v>
      </c>
      <c r="D60" s="71">
        <f t="shared" si="5"/>
        <v>0</v>
      </c>
      <c r="E60" s="71">
        <f t="shared" si="2"/>
        <v>0</v>
      </c>
      <c r="F60" s="71">
        <f t="shared" si="6"/>
        <v>0</v>
      </c>
      <c r="G60" s="71">
        <f t="shared" si="3"/>
        <v>0</v>
      </c>
      <c r="H60" s="71">
        <f t="shared" si="4"/>
        <v>0</v>
      </c>
      <c r="I60" s="72">
        <f t="shared" si="0"/>
        <v>0</v>
      </c>
      <c r="J60" s="73">
        <f t="shared" si="7"/>
        <v>0</v>
      </c>
    </row>
    <row r="61" spans="1:10" ht="12.75">
      <c r="A61" s="68" t="s">
        <v>51</v>
      </c>
      <c r="B61" s="69">
        <v>17</v>
      </c>
      <c r="C61" s="70">
        <f t="shared" si="1"/>
        <v>0</v>
      </c>
      <c r="D61" s="71">
        <f t="shared" si="5"/>
        <v>0</v>
      </c>
      <c r="E61" s="71">
        <f t="shared" si="2"/>
        <v>0</v>
      </c>
      <c r="F61" s="71">
        <f t="shared" si="6"/>
        <v>0</v>
      </c>
      <c r="G61" s="71">
        <f t="shared" si="3"/>
        <v>0</v>
      </c>
      <c r="H61" s="71">
        <f t="shared" si="4"/>
        <v>0</v>
      </c>
      <c r="I61" s="72">
        <f t="shared" si="0"/>
        <v>0</v>
      </c>
      <c r="J61" s="73">
        <f t="shared" si="7"/>
        <v>0</v>
      </c>
    </row>
    <row r="62" spans="1:10" ht="12.75">
      <c r="A62" s="68" t="s">
        <v>51</v>
      </c>
      <c r="B62" s="69">
        <v>18</v>
      </c>
      <c r="C62" s="70">
        <f t="shared" si="1"/>
        <v>0</v>
      </c>
      <c r="D62" s="71">
        <f t="shared" si="5"/>
        <v>0</v>
      </c>
      <c r="E62" s="71">
        <f t="shared" si="2"/>
        <v>0</v>
      </c>
      <c r="F62" s="71">
        <f t="shared" si="6"/>
        <v>0</v>
      </c>
      <c r="G62" s="71">
        <f t="shared" si="3"/>
        <v>0</v>
      </c>
      <c r="H62" s="71">
        <f t="shared" si="4"/>
        <v>0</v>
      </c>
      <c r="I62" s="72">
        <f t="shared" si="0"/>
        <v>0</v>
      </c>
      <c r="J62" s="73">
        <f t="shared" si="7"/>
        <v>0</v>
      </c>
    </row>
    <row r="63" spans="1:10" ht="12.75">
      <c r="A63" s="68" t="s">
        <v>51</v>
      </c>
      <c r="B63" s="69">
        <v>19</v>
      </c>
      <c r="C63" s="70">
        <f t="shared" si="1"/>
        <v>0</v>
      </c>
      <c r="D63" s="71">
        <f t="shared" si="5"/>
        <v>0</v>
      </c>
      <c r="E63" s="71">
        <f t="shared" si="2"/>
        <v>0</v>
      </c>
      <c r="F63" s="71">
        <f t="shared" si="6"/>
        <v>0</v>
      </c>
      <c r="G63" s="71">
        <f t="shared" si="3"/>
        <v>0</v>
      </c>
      <c r="H63" s="71">
        <f t="shared" si="4"/>
        <v>0</v>
      </c>
      <c r="I63" s="72">
        <f t="shared" si="0"/>
        <v>0</v>
      </c>
      <c r="J63" s="74">
        <f t="shared" si="7"/>
        <v>0</v>
      </c>
    </row>
    <row r="64" spans="1:10" ht="12.75">
      <c r="A64" s="75" t="s">
        <v>51</v>
      </c>
      <c r="B64" s="39">
        <v>20</v>
      </c>
      <c r="C64" s="76">
        <f t="shared" si="1"/>
        <v>0</v>
      </c>
      <c r="D64" s="77">
        <f t="shared" si="5"/>
        <v>0</v>
      </c>
      <c r="E64" s="77">
        <f t="shared" si="2"/>
        <v>0</v>
      </c>
      <c r="F64" s="77">
        <f t="shared" si="6"/>
        <v>0</v>
      </c>
      <c r="G64" s="77">
        <f t="shared" si="3"/>
        <v>0</v>
      </c>
      <c r="H64" s="77">
        <f t="shared" si="4"/>
        <v>0</v>
      </c>
      <c r="I64" s="78">
        <f t="shared" si="0"/>
        <v>0</v>
      </c>
      <c r="J64" s="79">
        <f t="shared" si="7"/>
        <v>0</v>
      </c>
    </row>
    <row r="65" spans="1:10" ht="12.75">
      <c r="A65" s="80"/>
      <c r="B65" s="80"/>
      <c r="C65" s="80"/>
      <c r="D65" s="80"/>
      <c r="E65" s="80"/>
      <c r="F65" s="80"/>
      <c r="G65" s="80"/>
      <c r="H65" s="80"/>
      <c r="I65" s="80"/>
      <c r="J65" s="80"/>
    </row>
    <row r="66" spans="1:10" ht="12.75">
      <c r="A66" s="81" t="s">
        <v>52</v>
      </c>
      <c r="B66" s="81"/>
      <c r="C66" s="81"/>
      <c r="D66" s="81"/>
      <c r="E66" s="81"/>
      <c r="F66" s="81"/>
      <c r="G66" s="81"/>
      <c r="H66" s="81"/>
      <c r="I66" s="81"/>
      <c r="J66" s="81"/>
    </row>
    <row r="67" spans="1:10" ht="12.75">
      <c r="A67" s="82"/>
      <c r="B67" s="83" t="s">
        <v>42</v>
      </c>
      <c r="C67" s="84" t="s">
        <v>43</v>
      </c>
      <c r="D67" s="85" t="s">
        <v>44</v>
      </c>
      <c r="E67" s="85" t="s">
        <v>45</v>
      </c>
      <c r="F67" s="85" t="s">
        <v>46</v>
      </c>
      <c r="G67" s="85" t="s">
        <v>47</v>
      </c>
      <c r="H67" s="86" t="s">
        <v>48</v>
      </c>
      <c r="I67" s="86" t="s">
        <v>49</v>
      </c>
      <c r="J67" s="87" t="s">
        <v>50</v>
      </c>
    </row>
    <row r="68" spans="1:10" ht="12.75">
      <c r="A68" s="61" t="s">
        <v>51</v>
      </c>
      <c r="B68" s="34">
        <v>1</v>
      </c>
      <c r="C68" s="62">
        <f>E25*E24</f>
        <v>0</v>
      </c>
      <c r="D68" s="63">
        <f>E27*E26</f>
        <v>0</v>
      </c>
      <c r="E68" s="63">
        <f>E29</f>
        <v>0</v>
      </c>
      <c r="F68" s="63">
        <f>F45/3</f>
        <v>0</v>
      </c>
      <c r="G68" s="64">
        <f>-PMT($D$15,$D$14,E28*(1))</f>
        <v>0</v>
      </c>
      <c r="H68" s="65">
        <f>SUM(C68:G68)</f>
        <v>0</v>
      </c>
      <c r="I68" s="66">
        <f aca="true" t="shared" si="8" ref="I68:I87">H68/(1+$D$16)^(B68-1)</f>
        <v>0</v>
      </c>
      <c r="J68" s="67">
        <f>I68</f>
        <v>0</v>
      </c>
    </row>
    <row r="69" spans="1:10" ht="12.75">
      <c r="A69" s="68" t="s">
        <v>51</v>
      </c>
      <c r="B69" s="69">
        <v>2</v>
      </c>
      <c r="C69" s="70">
        <f aca="true" t="shared" si="9" ref="C69:C87">C68*(1+$D$17)</f>
        <v>0</v>
      </c>
      <c r="D69" s="71">
        <f>D68*(1+$D$17)</f>
        <v>0</v>
      </c>
      <c r="E69" s="71">
        <f>E68</f>
        <v>0</v>
      </c>
      <c r="F69" s="71">
        <f>F68</f>
        <v>0</v>
      </c>
      <c r="G69" s="71">
        <f aca="true" t="shared" si="10" ref="G69:G87">IF($D$14&gt;=B69,$G$68,0)</f>
        <v>0</v>
      </c>
      <c r="H69" s="71">
        <f aca="true" t="shared" si="11" ref="H69:H87">SUM(C69:G69)</f>
        <v>0</v>
      </c>
      <c r="I69" s="72">
        <f t="shared" si="8"/>
        <v>0</v>
      </c>
      <c r="J69" s="73">
        <f>I69+J68</f>
        <v>0</v>
      </c>
    </row>
    <row r="70" spans="1:10" ht="12.75">
      <c r="A70" s="68" t="s">
        <v>51</v>
      </c>
      <c r="B70" s="69">
        <v>3</v>
      </c>
      <c r="C70" s="70">
        <f t="shared" si="9"/>
        <v>0</v>
      </c>
      <c r="D70" s="71">
        <f aca="true" t="shared" si="12" ref="D70:D87">D69*(1+$D$17)</f>
        <v>0</v>
      </c>
      <c r="E70" s="71">
        <f aca="true" t="shared" si="13" ref="E70:F87">E69</f>
        <v>0</v>
      </c>
      <c r="F70" s="71">
        <f t="shared" si="13"/>
        <v>0</v>
      </c>
      <c r="G70" s="71">
        <f t="shared" si="10"/>
        <v>0</v>
      </c>
      <c r="H70" s="71">
        <f t="shared" si="11"/>
        <v>0</v>
      </c>
      <c r="I70" s="72">
        <f t="shared" si="8"/>
        <v>0</v>
      </c>
      <c r="J70" s="73">
        <f aca="true" t="shared" si="14" ref="J70:J87">I70+J69</f>
        <v>0</v>
      </c>
    </row>
    <row r="71" spans="1:10" ht="12.75">
      <c r="A71" s="68" t="s">
        <v>51</v>
      </c>
      <c r="B71" s="69">
        <v>4</v>
      </c>
      <c r="C71" s="70">
        <f t="shared" si="9"/>
        <v>0</v>
      </c>
      <c r="D71" s="71">
        <f t="shared" si="12"/>
        <v>0</v>
      </c>
      <c r="E71" s="71">
        <f t="shared" si="13"/>
        <v>0</v>
      </c>
      <c r="F71" s="71">
        <f t="shared" si="13"/>
        <v>0</v>
      </c>
      <c r="G71" s="71">
        <f t="shared" si="10"/>
        <v>0</v>
      </c>
      <c r="H71" s="71">
        <f t="shared" si="11"/>
        <v>0</v>
      </c>
      <c r="I71" s="72">
        <f t="shared" si="8"/>
        <v>0</v>
      </c>
      <c r="J71" s="73">
        <f t="shared" si="14"/>
        <v>0</v>
      </c>
    </row>
    <row r="72" spans="1:10" ht="12.75">
      <c r="A72" s="68" t="s">
        <v>51</v>
      </c>
      <c r="B72" s="69">
        <v>5</v>
      </c>
      <c r="C72" s="70">
        <f t="shared" si="9"/>
        <v>0</v>
      </c>
      <c r="D72" s="71">
        <f t="shared" si="12"/>
        <v>0</v>
      </c>
      <c r="E72" s="71">
        <f t="shared" si="13"/>
        <v>0</v>
      </c>
      <c r="F72" s="71">
        <f t="shared" si="13"/>
        <v>0</v>
      </c>
      <c r="G72" s="71">
        <f t="shared" si="10"/>
        <v>0</v>
      </c>
      <c r="H72" s="71">
        <f t="shared" si="11"/>
        <v>0</v>
      </c>
      <c r="I72" s="72">
        <f t="shared" si="8"/>
        <v>0</v>
      </c>
      <c r="J72" s="73">
        <f t="shared" si="14"/>
        <v>0</v>
      </c>
    </row>
    <row r="73" spans="1:10" ht="12.75">
      <c r="A73" s="68" t="s">
        <v>51</v>
      </c>
      <c r="B73" s="69">
        <v>6</v>
      </c>
      <c r="C73" s="70">
        <f t="shared" si="9"/>
        <v>0</v>
      </c>
      <c r="D73" s="71">
        <f t="shared" si="12"/>
        <v>0</v>
      </c>
      <c r="E73" s="71">
        <f t="shared" si="13"/>
        <v>0</v>
      </c>
      <c r="F73" s="71">
        <f t="shared" si="13"/>
        <v>0</v>
      </c>
      <c r="G73" s="71">
        <f t="shared" si="10"/>
        <v>0</v>
      </c>
      <c r="H73" s="71">
        <f t="shared" si="11"/>
        <v>0</v>
      </c>
      <c r="I73" s="72">
        <f t="shared" si="8"/>
        <v>0</v>
      </c>
      <c r="J73" s="73">
        <f t="shared" si="14"/>
        <v>0</v>
      </c>
    </row>
    <row r="74" spans="1:10" ht="12.75">
      <c r="A74" s="68" t="s">
        <v>51</v>
      </c>
      <c r="B74" s="69">
        <v>7</v>
      </c>
      <c r="C74" s="70">
        <f t="shared" si="9"/>
        <v>0</v>
      </c>
      <c r="D74" s="71">
        <f t="shared" si="12"/>
        <v>0</v>
      </c>
      <c r="E74" s="71">
        <f t="shared" si="13"/>
        <v>0</v>
      </c>
      <c r="F74" s="71">
        <f t="shared" si="13"/>
        <v>0</v>
      </c>
      <c r="G74" s="71">
        <f t="shared" si="10"/>
        <v>0</v>
      </c>
      <c r="H74" s="71">
        <f t="shared" si="11"/>
        <v>0</v>
      </c>
      <c r="I74" s="72">
        <f t="shared" si="8"/>
        <v>0</v>
      </c>
      <c r="J74" s="73">
        <f t="shared" si="14"/>
        <v>0</v>
      </c>
    </row>
    <row r="75" spans="1:10" ht="12.75">
      <c r="A75" s="68" t="s">
        <v>51</v>
      </c>
      <c r="B75" s="69">
        <v>8</v>
      </c>
      <c r="C75" s="70">
        <f t="shared" si="9"/>
        <v>0</v>
      </c>
      <c r="D75" s="71">
        <f t="shared" si="12"/>
        <v>0</v>
      </c>
      <c r="E75" s="71">
        <f t="shared" si="13"/>
        <v>0</v>
      </c>
      <c r="F75" s="71">
        <f t="shared" si="13"/>
        <v>0</v>
      </c>
      <c r="G75" s="71">
        <f t="shared" si="10"/>
        <v>0</v>
      </c>
      <c r="H75" s="71">
        <f t="shared" si="11"/>
        <v>0</v>
      </c>
      <c r="I75" s="72">
        <f t="shared" si="8"/>
        <v>0</v>
      </c>
      <c r="J75" s="73">
        <f t="shared" si="14"/>
        <v>0</v>
      </c>
    </row>
    <row r="76" spans="1:10" ht="12.75">
      <c r="A76" s="68" t="s">
        <v>51</v>
      </c>
      <c r="B76" s="69">
        <v>9</v>
      </c>
      <c r="C76" s="70">
        <f t="shared" si="9"/>
        <v>0</v>
      </c>
      <c r="D76" s="71">
        <f t="shared" si="12"/>
        <v>0</v>
      </c>
      <c r="E76" s="71">
        <f t="shared" si="13"/>
        <v>0</v>
      </c>
      <c r="F76" s="71">
        <f t="shared" si="13"/>
        <v>0</v>
      </c>
      <c r="G76" s="71">
        <f t="shared" si="10"/>
        <v>0</v>
      </c>
      <c r="H76" s="71">
        <f t="shared" si="11"/>
        <v>0</v>
      </c>
      <c r="I76" s="72">
        <f t="shared" si="8"/>
        <v>0</v>
      </c>
      <c r="J76" s="73">
        <f t="shared" si="14"/>
        <v>0</v>
      </c>
    </row>
    <row r="77" spans="1:10" ht="12.75">
      <c r="A77" s="68" t="s">
        <v>51</v>
      </c>
      <c r="B77" s="69">
        <v>10</v>
      </c>
      <c r="C77" s="70">
        <f t="shared" si="9"/>
        <v>0</v>
      </c>
      <c r="D77" s="71">
        <f t="shared" si="12"/>
        <v>0</v>
      </c>
      <c r="E77" s="71">
        <f t="shared" si="13"/>
        <v>0</v>
      </c>
      <c r="F77" s="71">
        <f t="shared" si="13"/>
        <v>0</v>
      </c>
      <c r="G77" s="71">
        <f t="shared" si="10"/>
        <v>0</v>
      </c>
      <c r="H77" s="71">
        <f t="shared" si="11"/>
        <v>0</v>
      </c>
      <c r="I77" s="72">
        <f t="shared" si="8"/>
        <v>0</v>
      </c>
      <c r="J77" s="73">
        <f t="shared" si="14"/>
        <v>0</v>
      </c>
    </row>
    <row r="78" spans="1:10" ht="12.75">
      <c r="A78" s="68" t="s">
        <v>51</v>
      </c>
      <c r="B78" s="69">
        <v>11</v>
      </c>
      <c r="C78" s="70">
        <f t="shared" si="9"/>
        <v>0</v>
      </c>
      <c r="D78" s="71">
        <f t="shared" si="12"/>
        <v>0</v>
      </c>
      <c r="E78" s="71">
        <f t="shared" si="13"/>
        <v>0</v>
      </c>
      <c r="F78" s="71">
        <f t="shared" si="13"/>
        <v>0</v>
      </c>
      <c r="G78" s="71">
        <f t="shared" si="10"/>
        <v>0</v>
      </c>
      <c r="H78" s="71">
        <f t="shared" si="11"/>
        <v>0</v>
      </c>
      <c r="I78" s="72">
        <f t="shared" si="8"/>
        <v>0</v>
      </c>
      <c r="J78" s="73">
        <f t="shared" si="14"/>
        <v>0</v>
      </c>
    </row>
    <row r="79" spans="1:10" ht="12.75">
      <c r="A79" s="68" t="s">
        <v>51</v>
      </c>
      <c r="B79" s="69">
        <v>12</v>
      </c>
      <c r="C79" s="70">
        <f t="shared" si="9"/>
        <v>0</v>
      </c>
      <c r="D79" s="71">
        <f t="shared" si="12"/>
        <v>0</v>
      </c>
      <c r="E79" s="71">
        <f t="shared" si="13"/>
        <v>0</v>
      </c>
      <c r="F79" s="71">
        <f t="shared" si="13"/>
        <v>0</v>
      </c>
      <c r="G79" s="71">
        <f t="shared" si="10"/>
        <v>0</v>
      </c>
      <c r="H79" s="71">
        <f t="shared" si="11"/>
        <v>0</v>
      </c>
      <c r="I79" s="72">
        <f t="shared" si="8"/>
        <v>0</v>
      </c>
      <c r="J79" s="73">
        <f t="shared" si="14"/>
        <v>0</v>
      </c>
    </row>
    <row r="80" spans="1:10" ht="12.75">
      <c r="A80" s="68" t="s">
        <v>51</v>
      </c>
      <c r="B80" s="69">
        <v>13</v>
      </c>
      <c r="C80" s="70">
        <f t="shared" si="9"/>
        <v>0</v>
      </c>
      <c r="D80" s="71">
        <f t="shared" si="12"/>
        <v>0</v>
      </c>
      <c r="E80" s="71">
        <f t="shared" si="13"/>
        <v>0</v>
      </c>
      <c r="F80" s="71">
        <f t="shared" si="13"/>
        <v>0</v>
      </c>
      <c r="G80" s="71">
        <f t="shared" si="10"/>
        <v>0</v>
      </c>
      <c r="H80" s="71">
        <f t="shared" si="11"/>
        <v>0</v>
      </c>
      <c r="I80" s="72">
        <f t="shared" si="8"/>
        <v>0</v>
      </c>
      <c r="J80" s="73">
        <f t="shared" si="14"/>
        <v>0</v>
      </c>
    </row>
    <row r="81" spans="1:10" ht="12.75">
      <c r="A81" s="68" t="s">
        <v>51</v>
      </c>
      <c r="B81" s="69">
        <v>14</v>
      </c>
      <c r="C81" s="70">
        <f t="shared" si="9"/>
        <v>0</v>
      </c>
      <c r="D81" s="71">
        <f t="shared" si="12"/>
        <v>0</v>
      </c>
      <c r="E81" s="71">
        <f t="shared" si="13"/>
        <v>0</v>
      </c>
      <c r="F81" s="71">
        <f t="shared" si="13"/>
        <v>0</v>
      </c>
      <c r="G81" s="71">
        <f t="shared" si="10"/>
        <v>0</v>
      </c>
      <c r="H81" s="71">
        <f t="shared" si="11"/>
        <v>0</v>
      </c>
      <c r="I81" s="72">
        <f t="shared" si="8"/>
        <v>0</v>
      </c>
      <c r="J81" s="73">
        <f t="shared" si="14"/>
        <v>0</v>
      </c>
    </row>
    <row r="82" spans="1:10" ht="12.75">
      <c r="A82" s="68" t="s">
        <v>51</v>
      </c>
      <c r="B82" s="69">
        <v>15</v>
      </c>
      <c r="C82" s="70">
        <f t="shared" si="9"/>
        <v>0</v>
      </c>
      <c r="D82" s="71">
        <f t="shared" si="12"/>
        <v>0</v>
      </c>
      <c r="E82" s="71">
        <f t="shared" si="13"/>
        <v>0</v>
      </c>
      <c r="F82" s="71">
        <f t="shared" si="13"/>
        <v>0</v>
      </c>
      <c r="G82" s="71">
        <f t="shared" si="10"/>
        <v>0</v>
      </c>
      <c r="H82" s="71">
        <f t="shared" si="11"/>
        <v>0</v>
      </c>
      <c r="I82" s="72">
        <f t="shared" si="8"/>
        <v>0</v>
      </c>
      <c r="J82" s="73">
        <f t="shared" si="14"/>
        <v>0</v>
      </c>
    </row>
    <row r="83" spans="1:10" ht="12.75">
      <c r="A83" s="68" t="s">
        <v>51</v>
      </c>
      <c r="B83" s="69">
        <v>16</v>
      </c>
      <c r="C83" s="70">
        <f t="shared" si="9"/>
        <v>0</v>
      </c>
      <c r="D83" s="71">
        <f t="shared" si="12"/>
        <v>0</v>
      </c>
      <c r="E83" s="71">
        <f t="shared" si="13"/>
        <v>0</v>
      </c>
      <c r="F83" s="71">
        <f t="shared" si="13"/>
        <v>0</v>
      </c>
      <c r="G83" s="71">
        <f t="shared" si="10"/>
        <v>0</v>
      </c>
      <c r="H83" s="71">
        <f t="shared" si="11"/>
        <v>0</v>
      </c>
      <c r="I83" s="72">
        <f t="shared" si="8"/>
        <v>0</v>
      </c>
      <c r="J83" s="73">
        <f t="shared" si="14"/>
        <v>0</v>
      </c>
    </row>
    <row r="84" spans="1:10" ht="12.75">
      <c r="A84" s="68" t="s">
        <v>51</v>
      </c>
      <c r="B84" s="69">
        <v>17</v>
      </c>
      <c r="C84" s="70">
        <f t="shared" si="9"/>
        <v>0</v>
      </c>
      <c r="D84" s="71">
        <f t="shared" si="12"/>
        <v>0</v>
      </c>
      <c r="E84" s="71">
        <f t="shared" si="13"/>
        <v>0</v>
      </c>
      <c r="F84" s="71">
        <f t="shared" si="13"/>
        <v>0</v>
      </c>
      <c r="G84" s="71">
        <f t="shared" si="10"/>
        <v>0</v>
      </c>
      <c r="H84" s="71">
        <f t="shared" si="11"/>
        <v>0</v>
      </c>
      <c r="I84" s="72">
        <f t="shared" si="8"/>
        <v>0</v>
      </c>
      <c r="J84" s="73">
        <f t="shared" si="14"/>
        <v>0</v>
      </c>
    </row>
    <row r="85" spans="1:10" ht="12.75">
      <c r="A85" s="68" t="s">
        <v>51</v>
      </c>
      <c r="B85" s="69">
        <v>18</v>
      </c>
      <c r="C85" s="70">
        <f t="shared" si="9"/>
        <v>0</v>
      </c>
      <c r="D85" s="71">
        <f t="shared" si="12"/>
        <v>0</v>
      </c>
      <c r="E85" s="71">
        <f t="shared" si="13"/>
        <v>0</v>
      </c>
      <c r="F85" s="71">
        <f t="shared" si="13"/>
        <v>0</v>
      </c>
      <c r="G85" s="71">
        <f t="shared" si="10"/>
        <v>0</v>
      </c>
      <c r="H85" s="71">
        <f t="shared" si="11"/>
        <v>0</v>
      </c>
      <c r="I85" s="72">
        <f t="shared" si="8"/>
        <v>0</v>
      </c>
      <c r="J85" s="73">
        <f t="shared" si="14"/>
        <v>0</v>
      </c>
    </row>
    <row r="86" spans="1:10" ht="12.75">
      <c r="A86" s="68" t="s">
        <v>51</v>
      </c>
      <c r="B86" s="69">
        <v>19</v>
      </c>
      <c r="C86" s="70">
        <f t="shared" si="9"/>
        <v>0</v>
      </c>
      <c r="D86" s="71">
        <f t="shared" si="12"/>
        <v>0</v>
      </c>
      <c r="E86" s="71">
        <f t="shared" si="13"/>
        <v>0</v>
      </c>
      <c r="F86" s="71">
        <f t="shared" si="13"/>
        <v>0</v>
      </c>
      <c r="G86" s="71">
        <f t="shared" si="10"/>
        <v>0</v>
      </c>
      <c r="H86" s="71">
        <f t="shared" si="11"/>
        <v>0</v>
      </c>
      <c r="I86" s="72">
        <f t="shared" si="8"/>
        <v>0</v>
      </c>
      <c r="J86" s="74">
        <f t="shared" si="14"/>
        <v>0</v>
      </c>
    </row>
    <row r="87" spans="1:10" ht="12.75">
      <c r="A87" s="75" t="s">
        <v>51</v>
      </c>
      <c r="B87" s="39">
        <v>20</v>
      </c>
      <c r="C87" s="76">
        <f t="shared" si="9"/>
        <v>0</v>
      </c>
      <c r="D87" s="77">
        <f t="shared" si="12"/>
        <v>0</v>
      </c>
      <c r="E87" s="77">
        <f t="shared" si="13"/>
        <v>0</v>
      </c>
      <c r="F87" s="77">
        <f>F86</f>
        <v>0</v>
      </c>
      <c r="G87" s="77">
        <f t="shared" si="10"/>
        <v>0</v>
      </c>
      <c r="H87" s="77">
        <f t="shared" si="11"/>
        <v>0</v>
      </c>
      <c r="I87" s="78">
        <f t="shared" si="8"/>
        <v>0</v>
      </c>
      <c r="J87" s="79">
        <f t="shared" si="14"/>
        <v>0</v>
      </c>
    </row>
    <row r="88" spans="1:10" ht="12.75">
      <c r="A88" s="88"/>
      <c r="B88" s="88"/>
      <c r="C88" s="88"/>
      <c r="D88" s="89"/>
      <c r="E88" s="89"/>
      <c r="F88" s="89"/>
      <c r="G88" s="89"/>
      <c r="H88" s="89"/>
      <c r="I88" s="89"/>
      <c r="J88" s="90"/>
    </row>
    <row r="89" spans="1:10" ht="12.75">
      <c r="A89" s="44" t="s">
        <v>53</v>
      </c>
      <c r="B89" s="44"/>
      <c r="C89" s="44"/>
      <c r="D89" s="44"/>
      <c r="E89" s="44"/>
      <c r="F89" s="44"/>
      <c r="G89" s="44"/>
      <c r="H89" s="44"/>
      <c r="I89" s="2"/>
      <c r="J89" s="91"/>
    </row>
    <row r="90" spans="1:10" ht="77.25" customHeight="1">
      <c r="A90" s="92"/>
      <c r="B90" s="93"/>
      <c r="C90" s="94"/>
      <c r="D90" s="95" t="s">
        <v>54</v>
      </c>
      <c r="E90" s="95"/>
      <c r="F90" s="95" t="s">
        <v>55</v>
      </c>
      <c r="G90" s="95"/>
      <c r="H90" s="96" t="s">
        <v>56</v>
      </c>
      <c r="I90" s="2"/>
      <c r="J90" s="91"/>
    </row>
    <row r="91" spans="1:10" ht="12.75">
      <c r="A91" s="97" t="s">
        <v>51</v>
      </c>
      <c r="B91" s="97"/>
      <c r="C91" s="34">
        <v>1</v>
      </c>
      <c r="D91" s="98">
        <f>I45-I68</f>
        <v>0</v>
      </c>
      <c r="E91" s="98"/>
      <c r="F91" s="99">
        <f>D91</f>
        <v>0</v>
      </c>
      <c r="G91" s="99"/>
      <c r="H91" s="100">
        <f aca="true" t="shared" si="15" ref="H91:H110">IF(AND((F91&lt;0),(F90&gt;0)),C91,"")</f>
      </c>
      <c r="I91" s="2"/>
      <c r="J91" s="91"/>
    </row>
    <row r="92" spans="1:10" ht="12.75">
      <c r="A92" s="101" t="s">
        <v>51</v>
      </c>
      <c r="B92" s="101"/>
      <c r="C92" s="69">
        <v>2</v>
      </c>
      <c r="D92" s="102">
        <f aca="true" t="shared" si="16" ref="D92:D110">I46-I69</f>
        <v>0</v>
      </c>
      <c r="E92" s="102"/>
      <c r="F92" s="103">
        <f>D92+F91</f>
        <v>0</v>
      </c>
      <c r="G92" s="103"/>
      <c r="H92" s="104">
        <f t="shared" si="15"/>
      </c>
      <c r="I92" s="2"/>
      <c r="J92" s="91"/>
    </row>
    <row r="93" spans="1:10" ht="12.75">
      <c r="A93" s="101" t="s">
        <v>51</v>
      </c>
      <c r="B93" s="101"/>
      <c r="C93" s="69">
        <v>3</v>
      </c>
      <c r="D93" s="102">
        <f t="shared" si="16"/>
        <v>0</v>
      </c>
      <c r="E93" s="102"/>
      <c r="F93" s="103">
        <f aca="true" t="shared" si="17" ref="F93:F110">D93+F92</f>
        <v>0</v>
      </c>
      <c r="G93" s="103"/>
      <c r="H93" s="104">
        <f t="shared" si="15"/>
      </c>
      <c r="I93" s="2"/>
      <c r="J93" s="91"/>
    </row>
    <row r="94" spans="1:10" ht="12.75">
      <c r="A94" s="101" t="s">
        <v>51</v>
      </c>
      <c r="B94" s="101"/>
      <c r="C94" s="69">
        <v>4</v>
      </c>
      <c r="D94" s="102">
        <f t="shared" si="16"/>
        <v>0</v>
      </c>
      <c r="E94" s="102"/>
      <c r="F94" s="103">
        <f t="shared" si="17"/>
        <v>0</v>
      </c>
      <c r="G94" s="103"/>
      <c r="H94" s="104">
        <f t="shared" si="15"/>
      </c>
      <c r="I94" s="2"/>
      <c r="J94" s="91"/>
    </row>
    <row r="95" spans="1:10" ht="12.75">
      <c r="A95" s="101" t="s">
        <v>51</v>
      </c>
      <c r="B95" s="101"/>
      <c r="C95" s="69">
        <v>5</v>
      </c>
      <c r="D95" s="102">
        <f t="shared" si="16"/>
        <v>0</v>
      </c>
      <c r="E95" s="102"/>
      <c r="F95" s="103">
        <f t="shared" si="17"/>
        <v>0</v>
      </c>
      <c r="G95" s="103"/>
      <c r="H95" s="104">
        <f t="shared" si="15"/>
      </c>
      <c r="I95" s="2"/>
      <c r="J95" s="91"/>
    </row>
    <row r="96" spans="1:10" ht="12.75">
      <c r="A96" s="101" t="s">
        <v>51</v>
      </c>
      <c r="B96" s="101"/>
      <c r="C96" s="69">
        <v>6</v>
      </c>
      <c r="D96" s="102">
        <f t="shared" si="16"/>
        <v>0</v>
      </c>
      <c r="E96" s="102"/>
      <c r="F96" s="103">
        <f t="shared" si="17"/>
        <v>0</v>
      </c>
      <c r="G96" s="103"/>
      <c r="H96" s="104">
        <f t="shared" si="15"/>
      </c>
      <c r="I96" s="2"/>
      <c r="J96" s="91"/>
    </row>
    <row r="97" spans="1:10" ht="12.75">
      <c r="A97" s="101" t="s">
        <v>51</v>
      </c>
      <c r="B97" s="101"/>
      <c r="C97" s="69">
        <v>7</v>
      </c>
      <c r="D97" s="102">
        <f t="shared" si="16"/>
        <v>0</v>
      </c>
      <c r="E97" s="102"/>
      <c r="F97" s="103">
        <f t="shared" si="17"/>
        <v>0</v>
      </c>
      <c r="G97" s="103"/>
      <c r="H97" s="104">
        <f t="shared" si="15"/>
      </c>
      <c r="I97" s="2"/>
      <c r="J97" s="91"/>
    </row>
    <row r="98" spans="1:10" ht="12.75">
      <c r="A98" s="101" t="s">
        <v>51</v>
      </c>
      <c r="B98" s="101"/>
      <c r="C98" s="69">
        <v>8</v>
      </c>
      <c r="D98" s="102">
        <f t="shared" si="16"/>
        <v>0</v>
      </c>
      <c r="E98" s="102"/>
      <c r="F98" s="103">
        <f t="shared" si="17"/>
        <v>0</v>
      </c>
      <c r="G98" s="103"/>
      <c r="H98" s="104">
        <f t="shared" si="15"/>
      </c>
      <c r="I98" s="2"/>
      <c r="J98" s="91"/>
    </row>
    <row r="99" spans="1:10" ht="12.75">
      <c r="A99" s="101" t="s">
        <v>51</v>
      </c>
      <c r="B99" s="101"/>
      <c r="C99" s="69">
        <v>9</v>
      </c>
      <c r="D99" s="102">
        <f t="shared" si="16"/>
        <v>0</v>
      </c>
      <c r="E99" s="102"/>
      <c r="F99" s="103">
        <f t="shared" si="17"/>
        <v>0</v>
      </c>
      <c r="G99" s="103"/>
      <c r="H99" s="104">
        <f t="shared" si="15"/>
      </c>
      <c r="I99" s="2"/>
      <c r="J99" s="91"/>
    </row>
    <row r="100" spans="1:10" ht="12.75">
      <c r="A100" s="101" t="s">
        <v>51</v>
      </c>
      <c r="B100" s="101"/>
      <c r="C100" s="69">
        <v>10</v>
      </c>
      <c r="D100" s="102">
        <f t="shared" si="16"/>
        <v>0</v>
      </c>
      <c r="E100" s="102"/>
      <c r="F100" s="103">
        <f t="shared" si="17"/>
        <v>0</v>
      </c>
      <c r="G100" s="103"/>
      <c r="H100" s="104">
        <f t="shared" si="15"/>
      </c>
      <c r="I100" s="2"/>
      <c r="J100" s="91"/>
    </row>
    <row r="101" spans="1:10" ht="12.75">
      <c r="A101" s="101" t="s">
        <v>51</v>
      </c>
      <c r="B101" s="101"/>
      <c r="C101" s="69">
        <v>11</v>
      </c>
      <c r="D101" s="102">
        <f t="shared" si="16"/>
        <v>0</v>
      </c>
      <c r="E101" s="102"/>
      <c r="F101" s="103">
        <f t="shared" si="17"/>
        <v>0</v>
      </c>
      <c r="G101" s="103"/>
      <c r="H101" s="104">
        <f t="shared" si="15"/>
      </c>
      <c r="I101" s="2"/>
      <c r="J101" s="91"/>
    </row>
    <row r="102" spans="1:10" ht="12.75">
      <c r="A102" s="101" t="s">
        <v>51</v>
      </c>
      <c r="B102" s="101"/>
      <c r="C102" s="69">
        <v>12</v>
      </c>
      <c r="D102" s="102">
        <f t="shared" si="16"/>
        <v>0</v>
      </c>
      <c r="E102" s="102"/>
      <c r="F102" s="103">
        <f t="shared" si="17"/>
        <v>0</v>
      </c>
      <c r="G102" s="103"/>
      <c r="H102" s="104">
        <f t="shared" si="15"/>
      </c>
      <c r="I102" s="2"/>
      <c r="J102" s="91"/>
    </row>
    <row r="103" spans="1:10" ht="12.75">
      <c r="A103" s="101" t="s">
        <v>51</v>
      </c>
      <c r="B103" s="101"/>
      <c r="C103" s="69">
        <v>13</v>
      </c>
      <c r="D103" s="102">
        <f t="shared" si="16"/>
        <v>0</v>
      </c>
      <c r="E103" s="102"/>
      <c r="F103" s="103">
        <f t="shared" si="17"/>
        <v>0</v>
      </c>
      <c r="G103" s="103"/>
      <c r="H103" s="104">
        <f t="shared" si="15"/>
      </c>
      <c r="I103" s="2"/>
      <c r="J103" s="91"/>
    </row>
    <row r="104" spans="1:10" ht="12.75">
      <c r="A104" s="101" t="s">
        <v>51</v>
      </c>
      <c r="B104" s="101"/>
      <c r="C104" s="69">
        <v>14</v>
      </c>
      <c r="D104" s="102">
        <f t="shared" si="16"/>
        <v>0</v>
      </c>
      <c r="E104" s="102"/>
      <c r="F104" s="103">
        <f t="shared" si="17"/>
        <v>0</v>
      </c>
      <c r="G104" s="103"/>
      <c r="H104" s="104">
        <f t="shared" si="15"/>
      </c>
      <c r="I104" s="2"/>
      <c r="J104" s="91"/>
    </row>
    <row r="105" spans="1:10" ht="12.75">
      <c r="A105" s="101" t="s">
        <v>51</v>
      </c>
      <c r="B105" s="101"/>
      <c r="C105" s="69">
        <v>15</v>
      </c>
      <c r="D105" s="102">
        <f t="shared" si="16"/>
        <v>0</v>
      </c>
      <c r="E105" s="102"/>
      <c r="F105" s="103">
        <f t="shared" si="17"/>
        <v>0</v>
      </c>
      <c r="G105" s="103"/>
      <c r="H105" s="104">
        <f t="shared" si="15"/>
      </c>
      <c r="I105" s="2"/>
      <c r="J105" s="91"/>
    </row>
    <row r="106" spans="1:10" ht="12.75">
      <c r="A106" s="101" t="s">
        <v>51</v>
      </c>
      <c r="B106" s="101"/>
      <c r="C106" s="69">
        <v>16</v>
      </c>
      <c r="D106" s="102">
        <f t="shared" si="16"/>
        <v>0</v>
      </c>
      <c r="E106" s="102"/>
      <c r="F106" s="103">
        <f t="shared" si="17"/>
        <v>0</v>
      </c>
      <c r="G106" s="103"/>
      <c r="H106" s="104">
        <f t="shared" si="15"/>
      </c>
      <c r="I106" s="2"/>
      <c r="J106" s="91"/>
    </row>
    <row r="107" spans="1:10" ht="12.75">
      <c r="A107" s="101" t="s">
        <v>51</v>
      </c>
      <c r="B107" s="101"/>
      <c r="C107" s="69">
        <v>17</v>
      </c>
      <c r="D107" s="102">
        <f t="shared" si="16"/>
        <v>0</v>
      </c>
      <c r="E107" s="102"/>
      <c r="F107" s="103">
        <f t="shared" si="17"/>
        <v>0</v>
      </c>
      <c r="G107" s="103"/>
      <c r="H107" s="104">
        <f t="shared" si="15"/>
      </c>
      <c r="I107" s="2"/>
      <c r="J107" s="91"/>
    </row>
    <row r="108" spans="1:10" ht="12.75">
      <c r="A108" s="101" t="s">
        <v>51</v>
      </c>
      <c r="B108" s="101"/>
      <c r="C108" s="69">
        <v>18</v>
      </c>
      <c r="D108" s="102">
        <f t="shared" si="16"/>
        <v>0</v>
      </c>
      <c r="E108" s="102"/>
      <c r="F108" s="103">
        <f t="shared" si="17"/>
        <v>0</v>
      </c>
      <c r="G108" s="103"/>
      <c r="H108" s="104">
        <f t="shared" si="15"/>
      </c>
      <c r="I108" s="2"/>
      <c r="J108" s="2"/>
    </row>
    <row r="109" spans="1:10" ht="12.75">
      <c r="A109" s="101" t="s">
        <v>51</v>
      </c>
      <c r="B109" s="101"/>
      <c r="C109" s="69">
        <v>19</v>
      </c>
      <c r="D109" s="102">
        <f t="shared" si="16"/>
        <v>0</v>
      </c>
      <c r="E109" s="102"/>
      <c r="F109" s="103">
        <f t="shared" si="17"/>
        <v>0</v>
      </c>
      <c r="G109" s="103"/>
      <c r="H109" s="104">
        <f t="shared" si="15"/>
      </c>
      <c r="I109" s="2"/>
      <c r="J109" s="2"/>
    </row>
    <row r="110" spans="1:10" ht="12.75">
      <c r="A110" s="105" t="s">
        <v>51</v>
      </c>
      <c r="B110" s="105"/>
      <c r="C110" s="39">
        <v>20</v>
      </c>
      <c r="D110" s="106">
        <f t="shared" si="16"/>
        <v>0</v>
      </c>
      <c r="E110" s="106"/>
      <c r="F110" s="103">
        <f t="shared" si="17"/>
        <v>0</v>
      </c>
      <c r="G110" s="103"/>
      <c r="H110" s="107">
        <f t="shared" si="15"/>
      </c>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sheetData>
  <sheetProtection selectLockedCells="1" selectUnlockedCells="1"/>
  <mergeCells count="97">
    <mergeCell ref="A1:J1"/>
    <mergeCell ref="A3:J3"/>
    <mergeCell ref="A4:J4"/>
    <mergeCell ref="A5:J5"/>
    <mergeCell ref="A7:A11"/>
    <mergeCell ref="D7:J7"/>
    <mergeCell ref="D8:J8"/>
    <mergeCell ref="D9:J9"/>
    <mergeCell ref="D10:J10"/>
    <mergeCell ref="D11:J11"/>
    <mergeCell ref="A13:D13"/>
    <mergeCell ref="A14:B14"/>
    <mergeCell ref="A15:B15"/>
    <mergeCell ref="A16:B16"/>
    <mergeCell ref="A17:B17"/>
    <mergeCell ref="A18:D18"/>
    <mergeCell ref="A19:D19"/>
    <mergeCell ref="A20:D20"/>
    <mergeCell ref="A22:E22"/>
    <mergeCell ref="A23:B23"/>
    <mergeCell ref="A24:B24"/>
    <mergeCell ref="A25:B25"/>
    <mergeCell ref="A26:B26"/>
    <mergeCell ref="A27:B27"/>
    <mergeCell ref="A28:B28"/>
    <mergeCell ref="A29:B29"/>
    <mergeCell ref="A32:J32"/>
    <mergeCell ref="A33:I33"/>
    <mergeCell ref="A34:I34"/>
    <mergeCell ref="A35:I35"/>
    <mergeCell ref="A36:I36"/>
    <mergeCell ref="A37:J37"/>
    <mergeCell ref="A43:J43"/>
    <mergeCell ref="A66:J66"/>
    <mergeCell ref="A89:H89"/>
    <mergeCell ref="D90:E90"/>
    <mergeCell ref="F90:G90"/>
    <mergeCell ref="A91:B91"/>
    <mergeCell ref="D91:E91"/>
    <mergeCell ref="F91:G91"/>
    <mergeCell ref="A92:B92"/>
    <mergeCell ref="D92:E92"/>
    <mergeCell ref="F92:G92"/>
    <mergeCell ref="A93:B93"/>
    <mergeCell ref="D93:E93"/>
    <mergeCell ref="F93:G93"/>
    <mergeCell ref="A94:B94"/>
    <mergeCell ref="D94:E94"/>
    <mergeCell ref="F94:G94"/>
    <mergeCell ref="A95:B95"/>
    <mergeCell ref="D95:E95"/>
    <mergeCell ref="F95:G95"/>
    <mergeCell ref="A96:B96"/>
    <mergeCell ref="D96:E96"/>
    <mergeCell ref="F96:G96"/>
    <mergeCell ref="A97:B97"/>
    <mergeCell ref="D97:E97"/>
    <mergeCell ref="F97:G97"/>
    <mergeCell ref="A98:B98"/>
    <mergeCell ref="D98:E98"/>
    <mergeCell ref="F98:G98"/>
    <mergeCell ref="A99:B99"/>
    <mergeCell ref="D99:E99"/>
    <mergeCell ref="F99:G99"/>
    <mergeCell ref="A100:B100"/>
    <mergeCell ref="D100:E100"/>
    <mergeCell ref="F100:G100"/>
    <mergeCell ref="A101:B101"/>
    <mergeCell ref="D101:E101"/>
    <mergeCell ref="F101:G101"/>
    <mergeCell ref="A102:B102"/>
    <mergeCell ref="D102:E102"/>
    <mergeCell ref="F102:G102"/>
    <mergeCell ref="A103:B103"/>
    <mergeCell ref="D103:E103"/>
    <mergeCell ref="F103:G103"/>
    <mergeCell ref="A104:B104"/>
    <mergeCell ref="D104:E104"/>
    <mergeCell ref="F104:G104"/>
    <mergeCell ref="A105:B105"/>
    <mergeCell ref="D105:E105"/>
    <mergeCell ref="F105:G105"/>
    <mergeCell ref="A106:B106"/>
    <mergeCell ref="D106:E106"/>
    <mergeCell ref="F106:G106"/>
    <mergeCell ref="A107:B107"/>
    <mergeCell ref="D107:E107"/>
    <mergeCell ref="F107:G107"/>
    <mergeCell ref="A108:B108"/>
    <mergeCell ref="D108:E108"/>
    <mergeCell ref="F108:G108"/>
    <mergeCell ref="A109:B109"/>
    <mergeCell ref="D109:E109"/>
    <mergeCell ref="F109:G109"/>
    <mergeCell ref="A110:B110"/>
    <mergeCell ref="D110:E110"/>
    <mergeCell ref="F110:G110"/>
  </mergeCells>
  <conditionalFormatting sqref="H91:H110">
    <cfRule type="cellIs" priority="1" dxfId="0" operator="equal" stopIfTrue="1">
      <formula>'Coût Global'!C91</formula>
    </cfRule>
  </conditionalFormatting>
  <conditionalFormatting sqref="F91:G110">
    <cfRule type="cellIs" priority="2" dxfId="1" operator="lessThan" stopIfTrue="1">
      <formula>0</formula>
    </cfRule>
  </conditionalFormatting>
  <conditionalFormatting sqref="D91:E110">
    <cfRule type="cellIs" priority="3" dxfId="0" operator="lessThan" stopIfTrue="1">
      <formula>0</formula>
    </cfRule>
  </conditionalFormatting>
  <printOptions/>
  <pageMargins left="0.7479166666666667" right="0.7479166666666667" top="0.9840277777777777" bottom="0.9840277777777777" header="0.5118055555555555" footer="0.5118055555555555"/>
  <pageSetup horizontalDpi="300" verticalDpi="300" orientation="landscape" paperSize="9" scale="85"/>
  <rowBreaks count="3" manualBreakCount="3">
    <brk id="37" max="255" man="1"/>
    <brk id="64" max="255" man="1"/>
    <brk id="88"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dc:creator>
  <cp:keywords/>
  <dc:description/>
  <cp:lastModifiedBy>Richard Roste</cp:lastModifiedBy>
  <dcterms:created xsi:type="dcterms:W3CDTF">2012-01-13T17:54:03Z</dcterms:created>
  <dcterms:modified xsi:type="dcterms:W3CDTF">2012-12-08T08:48:47Z</dcterms:modified>
  <cp:category/>
  <cp:version/>
  <cp:contentType/>
  <cp:contentStatus/>
  <cp:revision>1</cp:revision>
</cp:coreProperties>
</file>