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ptx" ContentType="application/vnd.openxmlformats-officedocument.presentationml.presentation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0" yWindow="140" windowWidth="12650" windowHeight="9360" activeTab="3"/>
  </bookViews>
  <sheets>
    <sheet name="ACCUEIL" sheetId="1" r:id="rId1"/>
    <sheet name="PARAMETRES" sheetId="2" r:id="rId2"/>
    <sheet name="COMMENTAIRES" sheetId="3" r:id="rId3"/>
    <sheet name="OBSERVATION" sheetId="4" r:id="rId4"/>
    <sheet name="SITUATION 1" sheetId="5" r:id="rId5"/>
    <sheet name="SITUATION 2" sheetId="6" r:id="rId6"/>
    <sheet name="SITUATION 3" sheetId="7" r:id="rId7"/>
    <sheet name="SITUATION 4" sheetId="8" r:id="rId8"/>
    <sheet name="SITUATION 5" sheetId="9" r:id="rId9"/>
    <sheet name="MODELE" sheetId="10" state="hidden" r:id="rId10"/>
  </sheets>
  <definedNames>
    <definedName name="liste">#REF!</definedName>
    <definedName name="listeequipeA">#REF!</definedName>
    <definedName name="listeequipeB">#REF!</definedName>
    <definedName name="listeequipeC">#REF!</definedName>
    <definedName name="listeequipeD">#REF!</definedName>
    <definedName name="listeequipeE">#REF!</definedName>
    <definedName name="listeequipeF">#REF!</definedName>
    <definedName name="PERFBONUS">#REF!</definedName>
    <definedName name="PERFCOLL">#REF!</definedName>
  </definedNames>
  <calcPr fullCalcOnLoad="1"/>
</workbook>
</file>

<file path=xl/sharedStrings.xml><?xml version="1.0" encoding="utf-8"?>
<sst xmlns="http://schemas.openxmlformats.org/spreadsheetml/2006/main" count="144" uniqueCount="79">
  <si>
    <t>Constat</t>
  </si>
  <si>
    <t>Remédiation</t>
  </si>
  <si>
    <t>Situation</t>
  </si>
  <si>
    <t>La zone de jeu est trop concentrée au centre du terrain. 
Les adversaires ne sont pas souvent mis en danger.</t>
  </si>
  <si>
    <t>N°1 : Placer le ballon en zone arrière adverse. 
Utiliser le joueur PASSEUR pour approcher du filet avant de viser la zone arrière.</t>
  </si>
  <si>
    <t>ZONE ARRIERE</t>
  </si>
  <si>
    <t>3 TOUCHES</t>
  </si>
  <si>
    <t>Peu de points directs marqués, les adversaires ne sont pas assez loin des ballons envoyés.</t>
  </si>
  <si>
    <t>SITUATION N°1</t>
  </si>
  <si>
    <r>
      <rPr>
        <u val="single"/>
        <sz val="18"/>
        <color indexed="8"/>
        <rFont val="Calibri"/>
        <family val="2"/>
      </rPr>
      <t>Objectif</t>
    </r>
    <r>
      <rPr>
        <sz val="18"/>
        <color indexed="8"/>
        <rFont val="Calibri"/>
        <family val="2"/>
      </rPr>
      <t xml:space="preserve"> :</t>
    </r>
  </si>
  <si>
    <t>Placer le ballon en zone arrière adverse. 
Utiliser le joueur PASSEUR pour approcher du filet avant de viser la zone arrière.</t>
  </si>
  <si>
    <t>Retour OBSERVATION</t>
  </si>
  <si>
    <r>
      <rPr>
        <u val="single"/>
        <sz val="18"/>
        <color indexed="8"/>
        <rFont val="Calibri"/>
        <family val="2"/>
      </rPr>
      <t>Mise en place</t>
    </r>
    <r>
      <rPr>
        <sz val="18"/>
        <color indexed="8"/>
        <rFont val="Calibri"/>
        <family val="2"/>
      </rPr>
      <t xml:space="preserve"> :</t>
    </r>
  </si>
  <si>
    <t>1 PASSEUR
2 ou 3 JOUEURS AVEC BALLON
1 JOUEUR SANS BALLON</t>
  </si>
  <si>
    <r>
      <rPr>
        <b/>
        <sz val="20"/>
        <color indexed="8"/>
        <rFont val="Calibri"/>
        <family val="2"/>
      </rPr>
      <t>CONSIGNES DE REALISATION :</t>
    </r>
    <r>
      <rPr>
        <sz val="16"/>
        <color indexed="8"/>
        <rFont val="Calibri"/>
        <family val="2"/>
      </rPr>
      <t xml:space="preserve">
- Monter les ballons pour se donner du temps
- Jouer le ballon en zone avant, proche du filet
- Pousser le ballon à 2 mains en utilisant la poussée des jambes</t>
    </r>
  </si>
  <si>
    <t>Double clic pour voir la présentation</t>
  </si>
  <si>
    <t>ï</t>
  </si>
  <si>
    <t>SITUATION N°2</t>
  </si>
  <si>
    <t>Utiliser le joueur PASSEUR pour placer un ballon favorable d'attaque (haut et assez proche du filet)</t>
  </si>
  <si>
    <t>1 PASSEUR
2 ATTAQUANTS AVEC 1 BALLON
1 DEFENSEUR</t>
  </si>
  <si>
    <r>
      <rPr>
        <b/>
        <sz val="20"/>
        <color indexed="8"/>
        <rFont val="Calibri"/>
        <family val="2"/>
      </rPr>
      <t>CONSIGNES DE REALISATION :</t>
    </r>
    <r>
      <rPr>
        <sz val="16"/>
        <color indexed="8"/>
        <rFont val="Calibri"/>
        <family val="2"/>
      </rPr>
      <t xml:space="preserve">
- Monter les ballons pour se donner du temps
- Jouer le ballon en zone avant, proche du filet
- Le défenseur ne doit pas réussir à toucher le ballon</t>
    </r>
  </si>
  <si>
    <t>SITUATION N°3</t>
  </si>
  <si>
    <t>Placer le ballon là où ne sont pas les adversaires, utiliser la hauteur du ballon pour prendre des informations sur le placement des adversaires.</t>
  </si>
  <si>
    <t>1 PASSEUR
1 ATTAQUANT AVEC 1 BALLON
2 DEFENSEURS</t>
  </si>
  <si>
    <r>
      <rPr>
        <b/>
        <sz val="20"/>
        <color indexed="8"/>
        <rFont val="Calibri"/>
        <family val="2"/>
      </rPr>
      <t>CONSIGNES DE REALISATION :</t>
    </r>
    <r>
      <rPr>
        <sz val="16"/>
        <color indexed="8"/>
        <rFont val="Calibri"/>
        <family val="2"/>
      </rPr>
      <t xml:space="preserve">
- Monter le ballon pour se donner du temps
- Jouer le ballon en zone avant, proche du filet
- Les défenseur partent au moment de la passe et choisissent une zone.
- L'attaquant utilise sa course d'élan pour prendre les informations sur le placement des adversaires.</t>
    </r>
  </si>
  <si>
    <t>SITUATION N°4</t>
  </si>
  <si>
    <t>Travailler la qualité de la relation PASSEUR / ATTAQUANT pour obtenir une attaque précise et/ou forte.</t>
  </si>
  <si>
    <t>1 PASSEUR
2 ATTAQUANTS AVEC 2 BALLONS
1 DEFENSEUR</t>
  </si>
  <si>
    <r>
      <rPr>
        <b/>
        <sz val="20"/>
        <color indexed="8"/>
        <rFont val="Calibri"/>
        <family val="2"/>
      </rPr>
      <t>CONSIGNES DE REALISATION :</t>
    </r>
    <r>
      <rPr>
        <sz val="16"/>
        <color indexed="8"/>
        <rFont val="Calibri"/>
        <family val="2"/>
      </rPr>
      <t xml:space="preserve">
- Monter les ballons pour se donner du temps
- Jouer le ballon en zone avant, proche du filet
- Frappe face au filet, main ouverte, abdos serrés</t>
    </r>
  </si>
  <si>
    <t>EQUIPE A</t>
  </si>
  <si>
    <t>EQUIPE B</t>
  </si>
  <si>
    <t>EQUIPE C</t>
  </si>
  <si>
    <t>EQUIPE D</t>
  </si>
  <si>
    <t>EQUIPE E</t>
  </si>
  <si>
    <t>EQUIPE F</t>
  </si>
  <si>
    <t>SCORE</t>
  </si>
  <si>
    <t>1 TOUCHE</t>
  </si>
  <si>
    <t>ZONE AVANT</t>
  </si>
  <si>
    <t>ZONE CENTRALE</t>
  </si>
  <si>
    <t>POINT DIRECT</t>
  </si>
  <si>
    <t>POINT BINGO</t>
  </si>
  <si>
    <t>BILAN DU MATCH :</t>
  </si>
  <si>
    <t>SITUATION D'APPRENTISSAGE PROPOSEE :</t>
  </si>
  <si>
    <t>µ</t>
  </si>
  <si>
    <t>2 TOUCHES</t>
  </si>
  <si>
    <t>POINTS DIRECT
inférieur à</t>
  </si>
  <si>
    <t>Ce fichier a pour but de guider une équipe vers une situation d'apprentissage adaptée au problème mis en évidence après l'observation d'un match .</t>
  </si>
  <si>
    <r>
      <t>En cliquant sur "</t>
    </r>
    <r>
      <rPr>
        <b/>
        <sz val="14"/>
        <color indexed="9"/>
        <rFont val="Calibri"/>
        <family val="2"/>
      </rPr>
      <t>VOIR LA SITUATION</t>
    </r>
    <r>
      <rPr>
        <sz val="14"/>
        <color indexed="9"/>
        <rFont val="Calibri"/>
        <family val="2"/>
      </rPr>
      <t>", la situation d'apprentissage est présentée avec une animation sur son fonctionnement.</t>
    </r>
  </si>
  <si>
    <r>
      <t>La feuille "</t>
    </r>
    <r>
      <rPr>
        <b/>
        <sz val="14"/>
        <color indexed="9"/>
        <rFont val="Calibri"/>
        <family val="2"/>
      </rPr>
      <t>COMMENTAIRES</t>
    </r>
    <r>
      <rPr>
        <sz val="14"/>
        <color indexed="9"/>
        <rFont val="Calibri"/>
        <family val="2"/>
      </rPr>
      <t>" permet de personnaliser les bilans en fonction des données statistiques obtenues.</t>
    </r>
  </si>
  <si>
    <t>VB STAT Light</t>
  </si>
  <si>
    <t>Le score s'actualise alors.</t>
  </si>
  <si>
    <r>
      <t>A l'issue du match, cliquer sur "</t>
    </r>
    <r>
      <rPr>
        <b/>
        <sz val="14"/>
        <color indexed="9"/>
        <rFont val="Calibri"/>
        <family val="2"/>
      </rPr>
      <t>FIN DU MATCH</t>
    </r>
    <r>
      <rPr>
        <sz val="14"/>
        <color indexed="9"/>
        <rFont val="Calibri"/>
        <family val="2"/>
      </rPr>
      <t>". Le bilan du match est affiché, ainsi qu'une proposition de remédiation.</t>
    </r>
  </si>
  <si>
    <t>1 PASSEUR
2 ou 3 JOUEURS AVEC BALLON
1 LANCEUR</t>
  </si>
  <si>
    <t>ZONE ARRIERE
supérieur à</t>
  </si>
  <si>
    <t>Bravo ! Les ballons sont envoyés régulièrement en zone arrière.</t>
  </si>
  <si>
    <r>
      <t>Une fois tous les joueurs inscrits, l'observateur clique sur "</t>
    </r>
    <r>
      <rPr>
        <b/>
        <sz val="14"/>
        <color indexed="9"/>
        <rFont val="Calibri"/>
        <family val="2"/>
      </rPr>
      <t>DEMARRER L'OBSERVATION</t>
    </r>
    <r>
      <rPr>
        <sz val="14"/>
        <color indexed="9"/>
        <rFont val="Calibri"/>
        <family val="2"/>
      </rPr>
      <t>" : préciser si l'observateur doit indiquer le nombre de touches utilisées et / ou la zone visée.
Après chaque échange, l'observateur clique sur le bouton 1 touche, 2 touches ou 3 touches et / ou sur la zone visée.
Quand un point est marqué par l'équipe observée, il suffit de cliquer sur le bouton + .
Si l'équipe observée fait une faute, cliquer sur le bouton - .
Si c'est un point BONUS, cliquer sur l'étoile. Il est possible d'affecter des points supplémentaires (de 1 à 5).
La gomme permet d'annuler la dernière saisie en cas d'erreur.</t>
    </r>
  </si>
  <si>
    <t>POINT BONUS</t>
  </si>
  <si>
    <t xml:space="preserve">NOMBRE DE TOUCHES </t>
  </si>
  <si>
    <t>1 TOUCHE
supérieur à</t>
  </si>
  <si>
    <t>L'ensemble des possibilités offertes n'est pas utilisé. Renvoi en 1 touche souvent préféré. 
Peu d'attaques possibles.</t>
  </si>
  <si>
    <t>Bravo ! L'ensemble des possibilités offertes est régulièrement utilisé.</t>
  </si>
  <si>
    <t>Mini  = 1
Maxi = 5</t>
  </si>
  <si>
    <t>p</t>
  </si>
  <si>
    <t>ACCUEIL</t>
  </si>
  <si>
    <r>
      <rPr>
        <b/>
        <sz val="20"/>
        <color indexed="9"/>
        <rFont val="Calibri"/>
        <family val="2"/>
      </rPr>
      <t xml:space="preserve">      </t>
    </r>
    <r>
      <rPr>
        <b/>
        <u val="single"/>
        <sz val="20"/>
        <color indexed="9"/>
        <rFont val="Calibri"/>
        <family val="2"/>
      </rPr>
      <t>VALEUR D'UN POINT BONUS</t>
    </r>
  </si>
  <si>
    <t>ZONES VISÉES</t>
  </si>
  <si>
    <r>
      <rPr>
        <b/>
        <sz val="20"/>
        <color indexed="9"/>
        <rFont val="Calibri"/>
        <family val="2"/>
      </rPr>
      <t xml:space="preserve">      </t>
    </r>
    <r>
      <rPr>
        <b/>
        <u val="single"/>
        <sz val="20"/>
        <color indexed="9"/>
        <rFont val="Calibri"/>
        <family val="2"/>
      </rPr>
      <t>CRITÈRES OBSERVÉS</t>
    </r>
  </si>
  <si>
    <t>PARAMÈTRES</t>
  </si>
  <si>
    <t>SITUATION N°5</t>
  </si>
  <si>
    <t>POINTS BONUS
inférieur à</t>
  </si>
  <si>
    <t>N°3 : Utiliser le joueur PASSEUR pour placer un ballon favorable d'attaque (haut et assez proche du filet)</t>
  </si>
  <si>
    <t>N°5 : Travailler la qualité de la relation PASSEUR / ATTAQUANT pour obtenir une attaque précise et/ou forte</t>
  </si>
  <si>
    <t>N°4 : Placer le ballon là où ne sont pas les adversaires, utiliser la hauteur du ballon pour prendre des informations sur le placement des adversaires.</t>
  </si>
  <si>
    <t>2 TOUCHES 
+ 
3 TOUCHES</t>
  </si>
  <si>
    <t>ZONE AVANT
 +
 ZONE CENTRALE  
supérieur à</t>
  </si>
  <si>
    <t>Variable +</t>
  </si>
  <si>
    <t>Peu de points BONUS marqués, les attaques ne sont pas assez précises / fortes</t>
  </si>
  <si>
    <t xml:space="preserve">1 TOUCHE </t>
  </si>
  <si>
    <t>3 TOUCHES 
+
2 TOUCHES
supérieur à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</si>
</sst>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[$-40C]dddd\ d\ mmmm\ yyyy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&quot;e&quot;"/>
    <numFmt numFmtId="175" formatCode="&quot;pt&quot;"/>
    <numFmt numFmtId="176" formatCode="0&quot; pt&quot;"/>
    <numFmt numFmtId="177" formatCode="0.0&quot; pt&quot;"/>
    <numFmt numFmtId="178" formatCode="0.00000000"/>
    <numFmt numFmtId="179" formatCode="#,##0.00\ &quot;€&quot;"/>
    <numFmt numFmtId="180" formatCode="[$-F800]dddd\,\ mmmm\ dd\,\ yyyy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8"/>
      <color indexed="8"/>
      <name val="Calibri"/>
      <family val="2"/>
    </font>
    <font>
      <sz val="18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57"/>
      <name val="Calibri"/>
      <family val="2"/>
    </font>
    <font>
      <b/>
      <sz val="24"/>
      <color indexed="52"/>
      <name val="Calibri"/>
      <family val="2"/>
    </font>
    <font>
      <b/>
      <sz val="24"/>
      <color indexed="21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b/>
      <sz val="16"/>
      <color indexed="53"/>
      <name val="Calibri"/>
      <family val="2"/>
    </font>
    <font>
      <b/>
      <u val="single"/>
      <sz val="20"/>
      <color indexed="9"/>
      <name val="Calibri"/>
      <family val="2"/>
    </font>
    <font>
      <b/>
      <sz val="20"/>
      <color indexed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2"/>
      <color indexed="8"/>
      <name val="Wingdings"/>
      <family val="0"/>
    </font>
    <font>
      <sz val="14"/>
      <color indexed="8"/>
      <name val="Calibri"/>
      <family val="2"/>
    </font>
    <font>
      <sz val="8"/>
      <color indexed="9"/>
      <name val="Calibri"/>
      <family val="2"/>
    </font>
    <font>
      <sz val="36"/>
      <color indexed="8"/>
      <name val="Calibri"/>
      <family val="2"/>
    </font>
    <font>
      <sz val="16"/>
      <color indexed="10"/>
      <name val="Calibri"/>
      <family val="2"/>
    </font>
    <font>
      <b/>
      <sz val="36"/>
      <color indexed="10"/>
      <name val="Calibri"/>
      <family val="2"/>
    </font>
    <font>
      <sz val="14"/>
      <color indexed="17"/>
      <name val="Calibri"/>
      <family val="2"/>
    </font>
    <font>
      <sz val="16"/>
      <name val="Calibri"/>
      <family val="2"/>
    </font>
    <font>
      <i/>
      <sz val="22"/>
      <color indexed="9"/>
      <name val="Calibri"/>
      <family val="2"/>
    </font>
    <font>
      <b/>
      <sz val="72"/>
      <color indexed="14"/>
      <name val="Calibri"/>
      <family val="2"/>
    </font>
    <font>
      <b/>
      <sz val="65"/>
      <color indexed="62"/>
      <name val="Agency FB"/>
      <family val="2"/>
    </font>
    <font>
      <sz val="18"/>
      <color indexed="9"/>
      <name val="Calibri"/>
      <family val="2"/>
    </font>
    <font>
      <sz val="22"/>
      <color indexed="8"/>
      <name val="Calibri"/>
      <family val="2"/>
    </font>
    <font>
      <sz val="24"/>
      <color indexed="8"/>
      <name val="Calibri"/>
      <family val="2"/>
    </font>
    <font>
      <sz val="20"/>
      <color indexed="9"/>
      <name val="Calibri"/>
      <family val="2"/>
    </font>
    <font>
      <sz val="72"/>
      <color indexed="10"/>
      <name val="Score Board"/>
      <family val="0"/>
    </font>
    <font>
      <b/>
      <sz val="12"/>
      <color indexed="17"/>
      <name val="Calibri"/>
      <family val="2"/>
    </font>
    <font>
      <b/>
      <sz val="28"/>
      <color indexed="17"/>
      <name val="Score Board"/>
      <family val="0"/>
    </font>
    <font>
      <u val="single"/>
      <sz val="22"/>
      <color indexed="12"/>
      <name val="Calibri"/>
      <family val="2"/>
    </font>
    <font>
      <sz val="1"/>
      <color indexed="8"/>
      <name val="Calibri"/>
      <family val="0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b/>
      <sz val="12"/>
      <color indexed="9"/>
      <name val="Calibri"/>
      <family val="0"/>
    </font>
    <font>
      <sz val="9"/>
      <color indexed="9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1"/>
      <name val="Calibri"/>
      <family val="2"/>
    </font>
    <font>
      <sz val="72"/>
      <color theme="1"/>
      <name val="Wingdings"/>
      <family val="0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8"/>
      <color theme="0"/>
      <name val="Calibri"/>
      <family val="2"/>
    </font>
    <font>
      <sz val="36"/>
      <color theme="1"/>
      <name val="Calibri"/>
      <family val="2"/>
    </font>
    <font>
      <sz val="16"/>
      <color rgb="FFFF0000"/>
      <name val="Calibri"/>
      <family val="2"/>
    </font>
    <font>
      <sz val="14"/>
      <color theme="0"/>
      <name val="Calibri"/>
      <family val="2"/>
    </font>
    <font>
      <sz val="14"/>
      <color rgb="FF000000"/>
      <name val="Calibri"/>
      <family val="2"/>
    </font>
    <font>
      <b/>
      <sz val="36"/>
      <color rgb="FFFF0000"/>
      <name val="Calibri"/>
      <family val="2"/>
    </font>
    <font>
      <sz val="14"/>
      <color rgb="FF00B050"/>
      <name val="Calibri"/>
      <family val="2"/>
    </font>
    <font>
      <i/>
      <sz val="22"/>
      <color theme="0"/>
      <name val="Calibri"/>
      <family val="2"/>
    </font>
    <font>
      <b/>
      <sz val="72"/>
      <color rgb="FFFF3399"/>
      <name val="Calibri"/>
      <family val="2"/>
    </font>
    <font>
      <b/>
      <sz val="65"/>
      <color theme="3" tint="0.39998000860214233"/>
      <name val="Agency FB"/>
      <family val="2"/>
    </font>
    <font>
      <sz val="18"/>
      <color theme="0"/>
      <name val="Calibri"/>
      <family val="2"/>
    </font>
    <font>
      <b/>
      <u val="single"/>
      <sz val="20"/>
      <color theme="0"/>
      <name val="Calibri"/>
      <family val="2"/>
    </font>
    <font>
      <sz val="20"/>
      <color theme="0"/>
      <name val="Calibri"/>
      <family val="2"/>
    </font>
    <font>
      <sz val="72"/>
      <color rgb="FFFF0000"/>
      <name val="Score Board"/>
      <family val="0"/>
    </font>
    <font>
      <b/>
      <sz val="12"/>
      <color rgb="FF00B050"/>
      <name val="Calibri"/>
      <family val="2"/>
    </font>
    <font>
      <b/>
      <sz val="28"/>
      <color rgb="FF00B050"/>
      <name val="Score Board"/>
      <family val="0"/>
    </font>
    <font>
      <sz val="24"/>
      <color theme="1"/>
      <name val="Calibri"/>
      <family val="2"/>
    </font>
    <font>
      <sz val="22"/>
      <color theme="1"/>
      <name val="Calibri"/>
      <family val="2"/>
    </font>
    <font>
      <u val="single"/>
      <sz val="22"/>
      <color theme="1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ck">
        <color theme="0"/>
      </left>
      <right/>
      <top style="thick">
        <color theme="0"/>
      </top>
      <bottom/>
    </border>
    <border>
      <left/>
      <right/>
      <top style="thick">
        <color theme="0"/>
      </top>
      <bottom/>
    </border>
    <border>
      <left/>
      <right style="thick">
        <color theme="0"/>
      </right>
      <top style="thick">
        <color theme="0"/>
      </top>
      <bottom/>
    </border>
    <border>
      <left style="thick">
        <color theme="0"/>
      </left>
      <right/>
      <top/>
      <bottom style="thick">
        <color theme="0"/>
      </bottom>
    </border>
    <border>
      <left/>
      <right/>
      <top/>
      <bottom style="thick">
        <color theme="0"/>
      </bottom>
    </border>
    <border>
      <left/>
      <right style="thick">
        <color theme="0"/>
      </right>
      <top/>
      <bottom style="thick">
        <color theme="0"/>
      </bottom>
    </border>
    <border>
      <left style="thick">
        <color theme="0"/>
      </left>
      <right/>
      <top/>
      <bottom/>
    </border>
    <border>
      <left/>
      <right style="thick">
        <color theme="0"/>
      </right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94">
    <xf numFmtId="0" fontId="0" fillId="0" borderId="0" xfId="0" applyFont="1" applyAlignment="1">
      <alignment/>
    </xf>
    <xf numFmtId="0" fontId="74" fillId="0" borderId="0" xfId="0" applyFont="1" applyAlignment="1">
      <alignment horizontal="center" vertical="top"/>
    </xf>
    <xf numFmtId="0" fontId="74" fillId="0" borderId="0" xfId="0" applyFont="1" applyAlignment="1">
      <alignment horizontal="center" vertical="center" wrapText="1"/>
    </xf>
    <xf numFmtId="0" fontId="75" fillId="0" borderId="0" xfId="0" applyFont="1" applyAlignment="1">
      <alignment/>
    </xf>
    <xf numFmtId="0" fontId="0" fillId="33" borderId="0" xfId="0" applyFill="1" applyAlignment="1">
      <alignment/>
    </xf>
    <xf numFmtId="0" fontId="76" fillId="34" borderId="0" xfId="0" applyFont="1" applyFill="1" applyAlignment="1">
      <alignment vertical="center"/>
    </xf>
    <xf numFmtId="0" fontId="77" fillId="33" borderId="0" xfId="0" applyFont="1" applyFill="1" applyBorder="1" applyAlignment="1">
      <alignment vertical="center"/>
    </xf>
    <xf numFmtId="0" fontId="77" fillId="0" borderId="10" xfId="0" applyFont="1" applyBorder="1" applyAlignment="1">
      <alignment horizontal="center" vertical="center"/>
    </xf>
    <xf numFmtId="0" fontId="77" fillId="33" borderId="0" xfId="0" applyFont="1" applyFill="1" applyAlignment="1">
      <alignment vertical="center"/>
    </xf>
    <xf numFmtId="0" fontId="77" fillId="0" borderId="0" xfId="0" applyFont="1" applyAlignment="1">
      <alignment vertical="center"/>
    </xf>
    <xf numFmtId="0" fontId="78" fillId="0" borderId="0" xfId="0" applyFont="1" applyAlignment="1">
      <alignment horizontal="center" vertical="center"/>
    </xf>
    <xf numFmtId="0" fontId="76" fillId="33" borderId="0" xfId="0" applyFont="1" applyFill="1" applyAlignment="1">
      <alignment vertical="center"/>
    </xf>
    <xf numFmtId="0" fontId="79" fillId="33" borderId="0" xfId="0" applyFont="1" applyFill="1" applyAlignment="1">
      <alignment vertical="center"/>
    </xf>
    <xf numFmtId="0" fontId="77" fillId="33" borderId="0" xfId="0" applyFont="1" applyFill="1" applyAlignment="1">
      <alignment horizontal="center" vertical="center"/>
    </xf>
    <xf numFmtId="9" fontId="77" fillId="0" borderId="10" xfId="52" applyFont="1" applyBorder="1" applyAlignment="1">
      <alignment horizontal="center" vertical="center"/>
    </xf>
    <xf numFmtId="0" fontId="80" fillId="33" borderId="0" xfId="0" applyFont="1" applyFill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81" fillId="33" borderId="0" xfId="0" applyFont="1" applyFill="1" applyAlignment="1">
      <alignment horizontal="left" vertical="center" wrapText="1"/>
    </xf>
    <xf numFmtId="0" fontId="56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74" fillId="0" borderId="0" xfId="0" applyFont="1" applyAlignment="1">
      <alignment horizontal="center" vertical="center" wrapText="1"/>
    </xf>
    <xf numFmtId="0" fontId="82" fillId="33" borderId="0" xfId="0" applyFont="1" applyFill="1" applyAlignment="1">
      <alignment horizontal="center"/>
    </xf>
    <xf numFmtId="0" fontId="0" fillId="35" borderId="0" xfId="0" applyFill="1" applyAlignment="1">
      <alignment/>
    </xf>
    <xf numFmtId="0" fontId="83" fillId="35" borderId="0" xfId="0" applyFont="1" applyFill="1" applyAlignment="1">
      <alignment horizontal="center" vertical="center"/>
    </xf>
    <xf numFmtId="0" fontId="84" fillId="33" borderId="0" xfId="0" applyFont="1" applyFill="1" applyAlignment="1">
      <alignment horizontal="center" vertical="center" wrapText="1"/>
    </xf>
    <xf numFmtId="0" fontId="77" fillId="0" borderId="10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76" fillId="0" borderId="0" xfId="0" applyNumberFormat="1" applyFont="1" applyAlignment="1">
      <alignment horizontal="center" vertical="center"/>
    </xf>
    <xf numFmtId="0" fontId="76" fillId="0" borderId="10" xfId="0" applyNumberFormat="1" applyFont="1" applyBorder="1" applyAlignment="1">
      <alignment horizontal="center" vertical="center"/>
    </xf>
    <xf numFmtId="9" fontId="76" fillId="0" borderId="10" xfId="0" applyNumberFormat="1" applyFont="1" applyBorder="1" applyAlignment="1">
      <alignment horizontal="center" vertical="center"/>
    </xf>
    <xf numFmtId="0" fontId="76" fillId="0" borderId="10" xfId="0" applyNumberFormat="1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 wrapText="1"/>
    </xf>
    <xf numFmtId="9" fontId="76" fillId="0" borderId="10" xfId="0" applyNumberFormat="1" applyFont="1" applyFill="1" applyBorder="1" applyAlignment="1">
      <alignment horizontal="center" vertical="center"/>
    </xf>
    <xf numFmtId="0" fontId="76" fillId="0" borderId="0" xfId="0" applyFont="1" applyFill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9" fontId="76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39" fillId="33" borderId="0" xfId="0" applyFont="1" applyFill="1" applyAlignment="1">
      <alignment horizontal="left" vertical="center"/>
    </xf>
    <xf numFmtId="0" fontId="39" fillId="33" borderId="0" xfId="0" applyFont="1" applyFill="1" applyAlignment="1">
      <alignment vertical="center"/>
    </xf>
    <xf numFmtId="0" fontId="83" fillId="33" borderId="0" xfId="0" applyFont="1" applyFill="1" applyAlignment="1">
      <alignment horizontal="center" vertical="center"/>
    </xf>
    <xf numFmtId="0" fontId="85" fillId="33" borderId="0" xfId="0" applyFont="1" applyFill="1" applyAlignment="1">
      <alignment horizontal="center"/>
    </xf>
    <xf numFmtId="0" fontId="81" fillId="33" borderId="0" xfId="0" applyFont="1" applyFill="1" applyAlignment="1">
      <alignment horizontal="left" vertical="center"/>
    </xf>
    <xf numFmtId="0" fontId="81" fillId="33" borderId="0" xfId="0" applyFont="1" applyFill="1" applyAlignment="1">
      <alignment horizontal="left" vertical="center" wrapText="1"/>
    </xf>
    <xf numFmtId="0" fontId="86" fillId="33" borderId="0" xfId="0" applyFont="1" applyFill="1" applyAlignment="1">
      <alignment horizontal="center"/>
    </xf>
    <xf numFmtId="0" fontId="81" fillId="33" borderId="0" xfId="0" applyFont="1" applyFill="1" applyAlignment="1">
      <alignment horizontal="left" vertical="top" wrapText="1"/>
    </xf>
    <xf numFmtId="0" fontId="12" fillId="33" borderId="0" xfId="0" applyFont="1" applyFill="1" applyAlignment="1">
      <alignment horizontal="left" vertical="top"/>
    </xf>
    <xf numFmtId="0" fontId="87" fillId="33" borderId="0" xfId="0" applyFont="1" applyFill="1" applyAlignment="1">
      <alignment horizontal="center"/>
    </xf>
    <xf numFmtId="0" fontId="88" fillId="33" borderId="0" xfId="0" applyFont="1" applyFill="1" applyAlignment="1">
      <alignment horizontal="center" vertical="center"/>
    </xf>
    <xf numFmtId="0" fontId="89" fillId="33" borderId="0" xfId="0" applyFont="1" applyFill="1" applyAlignment="1">
      <alignment horizontal="left" vertical="top"/>
    </xf>
    <xf numFmtId="0" fontId="88" fillId="33" borderId="0" xfId="0" applyFont="1" applyFill="1" applyAlignment="1">
      <alignment horizontal="left" vertical="center"/>
    </xf>
    <xf numFmtId="0" fontId="88" fillId="33" borderId="0" xfId="0" applyFont="1" applyFill="1" applyAlignment="1">
      <alignment horizontal="center"/>
    </xf>
    <xf numFmtId="0" fontId="79" fillId="34" borderId="0" xfId="0" applyFont="1" applyFill="1" applyAlignment="1">
      <alignment horizontal="center" vertical="center"/>
    </xf>
    <xf numFmtId="0" fontId="90" fillId="33" borderId="11" xfId="0" applyFont="1" applyFill="1" applyBorder="1" applyAlignment="1">
      <alignment horizontal="center" vertical="center"/>
    </xf>
    <xf numFmtId="0" fontId="90" fillId="33" borderId="12" xfId="0" applyFont="1" applyFill="1" applyBorder="1" applyAlignment="1">
      <alignment horizontal="center" vertical="center"/>
    </xf>
    <xf numFmtId="0" fontId="90" fillId="33" borderId="13" xfId="0" applyFont="1" applyFill="1" applyBorder="1" applyAlignment="1">
      <alignment horizontal="center" vertical="center"/>
    </xf>
    <xf numFmtId="0" fontId="90" fillId="33" borderId="14" xfId="0" applyFont="1" applyFill="1" applyBorder="1" applyAlignment="1">
      <alignment horizontal="center" vertical="center"/>
    </xf>
    <xf numFmtId="0" fontId="90" fillId="33" borderId="15" xfId="0" applyFont="1" applyFill="1" applyBorder="1" applyAlignment="1">
      <alignment horizontal="center" vertical="center"/>
    </xf>
    <xf numFmtId="0" fontId="90" fillId="33" borderId="16" xfId="0" applyFont="1" applyFill="1" applyBorder="1" applyAlignment="1">
      <alignment horizontal="center" vertical="center"/>
    </xf>
    <xf numFmtId="0" fontId="91" fillId="33" borderId="17" xfId="0" applyFont="1" applyFill="1" applyBorder="1" applyAlignment="1">
      <alignment horizontal="center" vertical="center"/>
    </xf>
    <xf numFmtId="0" fontId="91" fillId="33" borderId="18" xfId="0" applyFont="1" applyFill="1" applyBorder="1" applyAlignment="1">
      <alignment horizontal="center" vertical="center"/>
    </xf>
    <xf numFmtId="0" fontId="91" fillId="33" borderId="14" xfId="0" applyFont="1" applyFill="1" applyBorder="1" applyAlignment="1">
      <alignment horizontal="center" vertical="center"/>
    </xf>
    <xf numFmtId="0" fontId="91" fillId="33" borderId="16" xfId="0" applyFont="1" applyFill="1" applyBorder="1" applyAlignment="1">
      <alignment horizontal="center" vertical="center"/>
    </xf>
    <xf numFmtId="0" fontId="91" fillId="33" borderId="0" xfId="0" applyFont="1" applyFill="1" applyBorder="1" applyAlignment="1">
      <alignment horizontal="center" vertical="center"/>
    </xf>
    <xf numFmtId="0" fontId="91" fillId="33" borderId="15" xfId="0" applyFont="1" applyFill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92" fillId="33" borderId="0" xfId="0" applyFont="1" applyFill="1" applyAlignment="1">
      <alignment horizontal="center"/>
    </xf>
    <xf numFmtId="0" fontId="93" fillId="33" borderId="0" xfId="0" applyFont="1" applyFill="1" applyAlignment="1">
      <alignment horizontal="center" vertical="center"/>
    </xf>
    <xf numFmtId="0" fontId="94" fillId="16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center"/>
    </xf>
    <xf numFmtId="0" fontId="95" fillId="19" borderId="0" xfId="0" applyFont="1" applyFill="1" applyAlignment="1">
      <alignment horizontal="center" vertical="center" wrapText="1"/>
    </xf>
    <xf numFmtId="0" fontId="94" fillId="8" borderId="0" xfId="0" applyFont="1" applyFill="1" applyAlignment="1">
      <alignment horizontal="center" vertical="center"/>
    </xf>
    <xf numFmtId="0" fontId="95" fillId="8" borderId="0" xfId="0" applyFont="1" applyFill="1" applyAlignment="1">
      <alignment horizontal="center" vertical="center" wrapText="1"/>
    </xf>
    <xf numFmtId="0" fontId="94" fillId="19" borderId="0" xfId="0" applyFont="1" applyFill="1" applyAlignment="1">
      <alignment horizontal="center" vertical="center"/>
    </xf>
    <xf numFmtId="0" fontId="94" fillId="36" borderId="0" xfId="0" applyFont="1" applyFill="1" applyAlignment="1">
      <alignment horizontal="center" vertical="center"/>
    </xf>
    <xf numFmtId="0" fontId="95" fillId="36" borderId="0" xfId="0" applyFont="1" applyFill="1" applyAlignment="1">
      <alignment horizontal="center" vertical="center" wrapText="1"/>
    </xf>
    <xf numFmtId="0" fontId="96" fillId="34" borderId="19" xfId="45" applyFont="1" applyFill="1" applyBorder="1" applyAlignment="1" applyProtection="1">
      <alignment horizontal="center" vertical="center"/>
      <protection/>
    </xf>
    <xf numFmtId="0" fontId="96" fillId="34" borderId="20" xfId="45" applyFont="1" applyFill="1" applyBorder="1" applyAlignment="1" applyProtection="1">
      <alignment horizontal="center" vertical="center"/>
      <protection/>
    </xf>
    <xf numFmtId="0" fontId="96" fillId="34" borderId="21" xfId="45" applyFont="1" applyFill="1" applyBorder="1" applyAlignment="1" applyProtection="1">
      <alignment horizontal="center" vertical="center"/>
      <protection/>
    </xf>
    <xf numFmtId="0" fontId="79" fillId="0" borderId="0" xfId="0" applyFont="1" applyAlignment="1">
      <alignment horizontal="center" vertical="center"/>
    </xf>
    <xf numFmtId="0" fontId="74" fillId="0" borderId="0" xfId="0" applyFont="1" applyAlignment="1">
      <alignment horizontal="left" vertical="top" wrapText="1"/>
    </xf>
    <xf numFmtId="0" fontId="77" fillId="0" borderId="0" xfId="0" applyFont="1" applyAlignment="1">
      <alignment horizontal="center" vertical="center" wrapText="1"/>
    </xf>
    <xf numFmtId="0" fontId="77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96" fillId="34" borderId="22" xfId="45" applyFont="1" applyFill="1" applyBorder="1" applyAlignment="1" applyProtection="1">
      <alignment horizontal="center" vertical="center" wrapText="1"/>
      <protection/>
    </xf>
    <xf numFmtId="0" fontId="96" fillId="34" borderId="23" xfId="45" applyFont="1" applyFill="1" applyBorder="1" applyAlignment="1" applyProtection="1">
      <alignment horizontal="center" vertical="center" wrapText="1"/>
      <protection/>
    </xf>
    <xf numFmtId="0" fontId="96" fillId="34" borderId="24" xfId="45" applyFont="1" applyFill="1" applyBorder="1" applyAlignment="1" applyProtection="1">
      <alignment horizontal="center" vertical="center" wrapText="1"/>
      <protection/>
    </xf>
    <xf numFmtId="0" fontId="96" fillId="34" borderId="25" xfId="45" applyFont="1" applyFill="1" applyBorder="1" applyAlignment="1" applyProtection="1">
      <alignment horizontal="center" vertical="center" wrapText="1"/>
      <protection/>
    </xf>
    <xf numFmtId="0" fontId="96" fillId="34" borderId="0" xfId="45" applyFont="1" applyFill="1" applyBorder="1" applyAlignment="1" applyProtection="1">
      <alignment horizontal="center" vertical="center" wrapText="1"/>
      <protection/>
    </xf>
    <xf numFmtId="0" fontId="96" fillId="34" borderId="26" xfId="45" applyFont="1" applyFill="1" applyBorder="1" applyAlignment="1" applyProtection="1">
      <alignment horizontal="center" vertical="center" wrapText="1"/>
      <protection/>
    </xf>
    <xf numFmtId="0" fontId="95" fillId="16" borderId="0" xfId="0" applyFont="1" applyFill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mailto:jbruchon@ac-aix-marseille.fr" TargetMode="External" /><Relationship Id="rId2" Type="http://schemas.openxmlformats.org/officeDocument/2006/relationships/image" Target="../media/image1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0.jpeg" /><Relationship Id="rId3" Type="http://schemas.openxmlformats.org/officeDocument/2006/relationships/image" Target="../media/image1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14.png" /><Relationship Id="rId4" Type="http://schemas.openxmlformats.org/officeDocument/2006/relationships/image" Target="../media/image10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476250</xdr:colOff>
      <xdr:row>0</xdr:row>
      <xdr:rowOff>209550</xdr:rowOff>
    </xdr:from>
    <xdr:to>
      <xdr:col>14</xdr:col>
      <xdr:colOff>666750</xdr:colOff>
      <xdr:row>0</xdr:row>
      <xdr:rowOff>1114425</xdr:rowOff>
    </xdr:to>
    <xdr:sp>
      <xdr:nvSpPr>
        <xdr:cNvPr id="1" name="ZoneTexte 1">
          <a:hlinkClick r:id="rId1"/>
        </xdr:cNvPr>
        <xdr:cNvSpPr txBox="1">
          <a:spLocks noChangeArrowheads="1"/>
        </xdr:cNvSpPr>
      </xdr:nvSpPr>
      <xdr:spPr>
        <a:xfrm>
          <a:off x="8439150" y="209550"/>
          <a:ext cx="2362200" cy="904875"/>
        </a:xfrm>
        <a:prstGeom prst="rect">
          <a:avLst/>
        </a:prstGeom>
        <a:solidFill>
          <a:srgbClr val="8EB4E3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Version 3.0 : janvier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2018
</a:t>
          </a:r>
          <a:r>
            <a:rPr lang="en-US" cap="none" sz="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Pour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toutes questions :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jbruchon@ac-aix-marseille.fr
</a:t>
          </a:r>
        </a:p>
      </xdr:txBody>
    </xdr:sp>
    <xdr:clientData/>
  </xdr:twoCellAnchor>
  <xdr:twoCellAnchor editAs="oneCell">
    <xdr:from>
      <xdr:col>1</xdr:col>
      <xdr:colOff>95250</xdr:colOff>
      <xdr:row>21</xdr:row>
      <xdr:rowOff>28575</xdr:rowOff>
    </xdr:from>
    <xdr:to>
      <xdr:col>3</xdr:col>
      <xdr:colOff>523875</xdr:colOff>
      <xdr:row>26</xdr:row>
      <xdr:rowOff>28575</xdr:rowOff>
    </xdr:to>
    <xdr:pic macro="[0]!parametres">
      <xdr:nvPicPr>
        <xdr:cNvPr id="2" name="il_fi" descr="Afficher l'image d'origine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5162550"/>
          <a:ext cx="1876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5</xdr:row>
      <xdr:rowOff>9525</xdr:rowOff>
    </xdr:from>
    <xdr:to>
      <xdr:col>1</xdr:col>
      <xdr:colOff>781050</xdr:colOff>
      <xdr:row>5</xdr:row>
      <xdr:rowOff>495300</xdr:rowOff>
    </xdr:to>
    <xdr:pic>
      <xdr:nvPicPr>
        <xdr:cNvPr id="1" name="valid2" descr="Afficher l'image d'origin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343150"/>
          <a:ext cx="79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3</xdr:row>
      <xdr:rowOff>0</xdr:rowOff>
    </xdr:from>
    <xdr:to>
      <xdr:col>1</xdr:col>
      <xdr:colOff>781050</xdr:colOff>
      <xdr:row>3</xdr:row>
      <xdr:rowOff>485775</xdr:rowOff>
    </xdr:to>
    <xdr:pic>
      <xdr:nvPicPr>
        <xdr:cNvPr id="2" name="valid1" descr="Afficher l'image d'orig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647825"/>
          <a:ext cx="79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762000</xdr:colOff>
      <xdr:row>4</xdr:row>
      <xdr:rowOff>9525</xdr:rowOff>
    </xdr:to>
    <xdr:sp macro="[0]!Val1">
      <xdr:nvSpPr>
        <xdr:cNvPr id="3" name="Rectangle 1"/>
        <xdr:cNvSpPr>
          <a:spLocks/>
        </xdr:cNvSpPr>
      </xdr:nvSpPr>
      <xdr:spPr>
        <a:xfrm>
          <a:off x="666750" y="1647825"/>
          <a:ext cx="762000" cy="5143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171450</xdr:rowOff>
    </xdr:from>
    <xdr:to>
      <xdr:col>1</xdr:col>
      <xdr:colOff>771525</xdr:colOff>
      <xdr:row>6</xdr:row>
      <xdr:rowOff>0</xdr:rowOff>
    </xdr:to>
    <xdr:sp macro="[0]!Val2">
      <xdr:nvSpPr>
        <xdr:cNvPr id="4" name="Rectangle 2"/>
        <xdr:cNvSpPr>
          <a:spLocks/>
        </xdr:cNvSpPr>
      </xdr:nvSpPr>
      <xdr:spPr>
        <a:xfrm>
          <a:off x="666750" y="2324100"/>
          <a:ext cx="762000" cy="5143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95250</xdr:rowOff>
    </xdr:from>
    <xdr:to>
      <xdr:col>2</xdr:col>
      <xdr:colOff>114300</xdr:colOff>
      <xdr:row>0</xdr:row>
      <xdr:rowOff>838200</xdr:rowOff>
    </xdr:to>
    <xdr:pic macro="[0]!parametres">
      <xdr:nvPicPr>
        <xdr:cNvPr id="5" name="il_fi" descr="Afficher l'image d'origine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150" y="95250"/>
          <a:ext cx="1504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0</xdr:row>
      <xdr:rowOff>981075</xdr:rowOff>
    </xdr:from>
    <xdr:to>
      <xdr:col>9</xdr:col>
      <xdr:colOff>466725</xdr:colOff>
      <xdr:row>3</xdr:row>
      <xdr:rowOff>228600</xdr:rowOff>
    </xdr:to>
    <xdr:pic macro="[0]!accueil">
      <xdr:nvPicPr>
        <xdr:cNvPr id="6" name="il_fi" descr="Afficher l'image d'origi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34125" y="981075"/>
          <a:ext cx="914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2133600</xdr:colOff>
      <xdr:row>1</xdr:row>
      <xdr:rowOff>28575</xdr:rowOff>
    </xdr:from>
    <xdr:to>
      <xdr:col>4</xdr:col>
      <xdr:colOff>3000375</xdr:colOff>
      <xdr:row>2</xdr:row>
      <xdr:rowOff>695325</xdr:rowOff>
    </xdr:to>
    <xdr:pic macro="[0]!accueil">
      <xdr:nvPicPr>
        <xdr:cNvPr id="1" name="il_fi" descr="Afficher l'image d'orig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0" y="266700"/>
          <a:ext cx="8667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5</xdr:row>
      <xdr:rowOff>0</xdr:rowOff>
    </xdr:from>
    <xdr:to>
      <xdr:col>2</xdr:col>
      <xdr:colOff>514350</xdr:colOff>
      <xdr:row>8</xdr:row>
      <xdr:rowOff>180975</xdr:rowOff>
    </xdr:to>
    <xdr:sp macro="[0]!uneT">
      <xdr:nvSpPr>
        <xdr:cNvPr id="1" name="Ellipse 1"/>
        <xdr:cNvSpPr>
          <a:spLocks/>
        </xdr:cNvSpPr>
      </xdr:nvSpPr>
      <xdr:spPr>
        <a:xfrm>
          <a:off x="695325" y="1047750"/>
          <a:ext cx="1019175" cy="752475"/>
        </a:xfrm>
        <a:prstGeom prst="ellipse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TOUCHE</a:t>
          </a:r>
        </a:p>
      </xdr:txBody>
    </xdr:sp>
    <xdr:clientData/>
  </xdr:twoCellAnchor>
  <xdr:twoCellAnchor>
    <xdr:from>
      <xdr:col>1</xdr:col>
      <xdr:colOff>114300</xdr:colOff>
      <xdr:row>10</xdr:row>
      <xdr:rowOff>0</xdr:rowOff>
    </xdr:from>
    <xdr:to>
      <xdr:col>2</xdr:col>
      <xdr:colOff>638175</xdr:colOff>
      <xdr:row>14</xdr:row>
      <xdr:rowOff>171450</xdr:rowOff>
    </xdr:to>
    <xdr:sp macro="[0]!deuxT">
      <xdr:nvSpPr>
        <xdr:cNvPr id="2" name="Ellipse 2"/>
        <xdr:cNvSpPr>
          <a:spLocks/>
        </xdr:cNvSpPr>
      </xdr:nvSpPr>
      <xdr:spPr>
        <a:xfrm>
          <a:off x="552450" y="2000250"/>
          <a:ext cx="1285875" cy="914400"/>
        </a:xfrm>
        <a:prstGeom prst="ellipse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TOUCHES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3</xdr:col>
      <xdr:colOff>9525</xdr:colOff>
      <xdr:row>22</xdr:row>
      <xdr:rowOff>0</xdr:rowOff>
    </xdr:to>
    <xdr:sp macro="[0]!troisT">
      <xdr:nvSpPr>
        <xdr:cNvPr id="3" name="Ellipse 3"/>
        <xdr:cNvSpPr>
          <a:spLocks/>
        </xdr:cNvSpPr>
      </xdr:nvSpPr>
      <xdr:spPr>
        <a:xfrm>
          <a:off x="438150" y="3105150"/>
          <a:ext cx="1533525" cy="1095375"/>
        </a:xfrm>
        <a:prstGeom prst="ellipse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 TOUCHES</a:t>
          </a:r>
        </a:p>
      </xdr:txBody>
    </xdr:sp>
    <xdr:clientData/>
  </xdr:twoCellAnchor>
  <xdr:twoCellAnchor>
    <xdr:from>
      <xdr:col>4</xdr:col>
      <xdr:colOff>171450</xdr:colOff>
      <xdr:row>5</xdr:row>
      <xdr:rowOff>0</xdr:rowOff>
    </xdr:from>
    <xdr:to>
      <xdr:col>5</xdr:col>
      <xdr:colOff>590550</xdr:colOff>
      <xdr:row>8</xdr:row>
      <xdr:rowOff>180975</xdr:rowOff>
    </xdr:to>
    <xdr:sp macro="[0]!zoneAV">
      <xdr:nvSpPr>
        <xdr:cNvPr id="4" name="Rectangle à coins arrondis 4"/>
        <xdr:cNvSpPr>
          <a:spLocks/>
        </xdr:cNvSpPr>
      </xdr:nvSpPr>
      <xdr:spPr>
        <a:xfrm>
          <a:off x="2438400" y="1047750"/>
          <a:ext cx="1181100" cy="752475"/>
        </a:xfrm>
        <a:prstGeom prst="round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ZONE AVANT</a:t>
          </a:r>
        </a:p>
      </xdr:txBody>
    </xdr:sp>
    <xdr:clientData/>
  </xdr:twoCellAnchor>
  <xdr:twoCellAnchor>
    <xdr:from>
      <xdr:col>4</xdr:col>
      <xdr:colOff>171450</xdr:colOff>
      <xdr:row>10</xdr:row>
      <xdr:rowOff>57150</xdr:rowOff>
    </xdr:from>
    <xdr:to>
      <xdr:col>5</xdr:col>
      <xdr:colOff>590550</xdr:colOff>
      <xdr:row>14</xdr:row>
      <xdr:rowOff>38100</xdr:rowOff>
    </xdr:to>
    <xdr:sp macro="[0]!zoneCENT">
      <xdr:nvSpPr>
        <xdr:cNvPr id="5" name="Rectangle à coins arrondis 5"/>
        <xdr:cNvSpPr>
          <a:spLocks/>
        </xdr:cNvSpPr>
      </xdr:nvSpPr>
      <xdr:spPr>
        <a:xfrm>
          <a:off x="2438400" y="2057400"/>
          <a:ext cx="1181100" cy="723900"/>
        </a:xfrm>
        <a:prstGeom prst="round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ZONE CENTRALE</a:t>
          </a:r>
        </a:p>
      </xdr:txBody>
    </xdr:sp>
    <xdr:clientData/>
  </xdr:twoCellAnchor>
  <xdr:twoCellAnchor>
    <xdr:from>
      <xdr:col>4</xdr:col>
      <xdr:colOff>171450</xdr:colOff>
      <xdr:row>16</xdr:row>
      <xdr:rowOff>0</xdr:rowOff>
    </xdr:from>
    <xdr:to>
      <xdr:col>5</xdr:col>
      <xdr:colOff>590550</xdr:colOff>
      <xdr:row>19</xdr:row>
      <xdr:rowOff>171450</xdr:rowOff>
    </xdr:to>
    <xdr:sp macro="[0]!zoneARR">
      <xdr:nvSpPr>
        <xdr:cNvPr id="6" name="Rectangle à coins arrondis 6"/>
        <xdr:cNvSpPr>
          <a:spLocks/>
        </xdr:cNvSpPr>
      </xdr:nvSpPr>
      <xdr:spPr>
        <a:xfrm>
          <a:off x="2438400" y="3105150"/>
          <a:ext cx="1181100" cy="714375"/>
        </a:xfrm>
        <a:prstGeom prst="round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ZONE ARRIERE</a:t>
          </a:r>
        </a:p>
      </xdr:txBody>
    </xdr:sp>
    <xdr:clientData/>
  </xdr:twoCellAnchor>
  <xdr:twoCellAnchor>
    <xdr:from>
      <xdr:col>13</xdr:col>
      <xdr:colOff>533400</xdr:colOff>
      <xdr:row>4</xdr:row>
      <xdr:rowOff>104775</xdr:rowOff>
    </xdr:from>
    <xdr:to>
      <xdr:col>15</xdr:col>
      <xdr:colOff>19050</xdr:colOff>
      <xdr:row>8</xdr:row>
      <xdr:rowOff>95250</xdr:rowOff>
    </xdr:to>
    <xdr:sp macro="[0]!uneT2">
      <xdr:nvSpPr>
        <xdr:cNvPr id="7" name="Ellipse 10"/>
        <xdr:cNvSpPr>
          <a:spLocks/>
        </xdr:cNvSpPr>
      </xdr:nvSpPr>
      <xdr:spPr>
        <a:xfrm>
          <a:off x="9201150" y="962025"/>
          <a:ext cx="1009650" cy="752475"/>
        </a:xfrm>
        <a:prstGeom prst="ellipse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TOUCHE</a:t>
          </a:r>
        </a:p>
      </xdr:txBody>
    </xdr:sp>
    <xdr:clientData/>
  </xdr:twoCellAnchor>
  <xdr:twoCellAnchor>
    <xdr:from>
      <xdr:col>13</xdr:col>
      <xdr:colOff>428625</xdr:colOff>
      <xdr:row>9</xdr:row>
      <xdr:rowOff>123825</xdr:rowOff>
    </xdr:from>
    <xdr:to>
      <xdr:col>15</xdr:col>
      <xdr:colOff>171450</xdr:colOff>
      <xdr:row>14</xdr:row>
      <xdr:rowOff>114300</xdr:rowOff>
    </xdr:to>
    <xdr:sp macro="[0]!deuxT2">
      <xdr:nvSpPr>
        <xdr:cNvPr id="8" name="Ellipse 11"/>
        <xdr:cNvSpPr>
          <a:spLocks/>
        </xdr:cNvSpPr>
      </xdr:nvSpPr>
      <xdr:spPr>
        <a:xfrm>
          <a:off x="9096375" y="1933575"/>
          <a:ext cx="1266825" cy="923925"/>
        </a:xfrm>
        <a:prstGeom prst="ellipse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TOUCHES</a:t>
          </a:r>
        </a:p>
      </xdr:txBody>
    </xdr:sp>
    <xdr:clientData/>
  </xdr:twoCellAnchor>
  <xdr:twoCellAnchor>
    <xdr:from>
      <xdr:col>13</xdr:col>
      <xdr:colOff>295275</xdr:colOff>
      <xdr:row>15</xdr:row>
      <xdr:rowOff>95250</xdr:rowOff>
    </xdr:from>
    <xdr:to>
      <xdr:col>15</xdr:col>
      <xdr:colOff>295275</xdr:colOff>
      <xdr:row>21</xdr:row>
      <xdr:rowOff>114300</xdr:rowOff>
    </xdr:to>
    <xdr:sp macro="[0]!troisT2">
      <xdr:nvSpPr>
        <xdr:cNvPr id="9" name="Ellipse 12"/>
        <xdr:cNvSpPr>
          <a:spLocks/>
        </xdr:cNvSpPr>
      </xdr:nvSpPr>
      <xdr:spPr>
        <a:xfrm>
          <a:off x="8963025" y="3019425"/>
          <a:ext cx="1524000" cy="1104900"/>
        </a:xfrm>
        <a:prstGeom prst="ellipse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 TOUCHES</a:t>
          </a:r>
        </a:p>
      </xdr:txBody>
    </xdr:sp>
    <xdr:clientData/>
  </xdr:twoCellAnchor>
  <xdr:twoCellAnchor>
    <xdr:from>
      <xdr:col>10</xdr:col>
      <xdr:colOff>180975</xdr:colOff>
      <xdr:row>5</xdr:row>
      <xdr:rowOff>0</xdr:rowOff>
    </xdr:from>
    <xdr:to>
      <xdr:col>12</xdr:col>
      <xdr:colOff>285750</xdr:colOff>
      <xdr:row>8</xdr:row>
      <xdr:rowOff>180975</xdr:rowOff>
    </xdr:to>
    <xdr:sp macro="[0]!zoneAV2">
      <xdr:nvSpPr>
        <xdr:cNvPr id="10" name="Rectangle à coins arrondis 13"/>
        <xdr:cNvSpPr>
          <a:spLocks/>
        </xdr:cNvSpPr>
      </xdr:nvSpPr>
      <xdr:spPr>
        <a:xfrm>
          <a:off x="7019925" y="1047750"/>
          <a:ext cx="1171575" cy="752475"/>
        </a:xfrm>
        <a:prstGeom prst="round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ZONE AVANT</a:t>
          </a:r>
        </a:p>
      </xdr:txBody>
    </xdr:sp>
    <xdr:clientData/>
  </xdr:twoCellAnchor>
  <xdr:twoCellAnchor>
    <xdr:from>
      <xdr:col>10</xdr:col>
      <xdr:colOff>180975</xdr:colOff>
      <xdr:row>10</xdr:row>
      <xdr:rowOff>66675</xdr:rowOff>
    </xdr:from>
    <xdr:to>
      <xdr:col>12</xdr:col>
      <xdr:colOff>295275</xdr:colOff>
      <xdr:row>14</xdr:row>
      <xdr:rowOff>28575</xdr:rowOff>
    </xdr:to>
    <xdr:sp macro="[0]!zoneCENT2">
      <xdr:nvSpPr>
        <xdr:cNvPr id="11" name="Rectangle à coins arrondis 14"/>
        <xdr:cNvSpPr>
          <a:spLocks/>
        </xdr:cNvSpPr>
      </xdr:nvSpPr>
      <xdr:spPr>
        <a:xfrm>
          <a:off x="7019925" y="2066925"/>
          <a:ext cx="1181100" cy="704850"/>
        </a:xfrm>
        <a:prstGeom prst="round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ZONE CENTRALE</a:t>
          </a:r>
        </a:p>
      </xdr:txBody>
    </xdr:sp>
    <xdr:clientData/>
  </xdr:twoCellAnchor>
  <xdr:twoCellAnchor>
    <xdr:from>
      <xdr:col>10</xdr:col>
      <xdr:colOff>219075</xdr:colOff>
      <xdr:row>15</xdr:row>
      <xdr:rowOff>133350</xdr:rowOff>
    </xdr:from>
    <xdr:to>
      <xdr:col>12</xdr:col>
      <xdr:colOff>323850</xdr:colOff>
      <xdr:row>19</xdr:row>
      <xdr:rowOff>123825</xdr:rowOff>
    </xdr:to>
    <xdr:sp macro="[0]!zoneARR2">
      <xdr:nvSpPr>
        <xdr:cNvPr id="12" name="Rectangle à coins arrondis 15"/>
        <xdr:cNvSpPr>
          <a:spLocks/>
        </xdr:cNvSpPr>
      </xdr:nvSpPr>
      <xdr:spPr>
        <a:xfrm>
          <a:off x="7058025" y="3057525"/>
          <a:ext cx="1171575" cy="714375"/>
        </a:xfrm>
        <a:prstGeom prst="round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ZONE ARRIERE</a:t>
          </a:r>
        </a:p>
      </xdr:txBody>
    </xdr:sp>
    <xdr:clientData/>
  </xdr:twoCellAnchor>
  <xdr:twoCellAnchor>
    <xdr:from>
      <xdr:col>7</xdr:col>
      <xdr:colOff>133350</xdr:colOff>
      <xdr:row>19</xdr:row>
      <xdr:rowOff>19050</xdr:rowOff>
    </xdr:from>
    <xdr:to>
      <xdr:col>8</xdr:col>
      <xdr:colOff>714375</xdr:colOff>
      <xdr:row>23</xdr:row>
      <xdr:rowOff>19050</xdr:rowOff>
    </xdr:to>
    <xdr:sp macro="[0]!raz">
      <xdr:nvSpPr>
        <xdr:cNvPr id="13" name="Rectangle à coins arrondis 18"/>
        <xdr:cNvSpPr>
          <a:spLocks/>
        </xdr:cNvSpPr>
      </xdr:nvSpPr>
      <xdr:spPr>
        <a:xfrm>
          <a:off x="4686300" y="3667125"/>
          <a:ext cx="1343025" cy="73342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REMISE A Z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É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</a:t>
          </a:r>
        </a:p>
      </xdr:txBody>
    </xdr:sp>
    <xdr:clientData/>
  </xdr:twoCellAnchor>
  <xdr:twoCellAnchor editAs="oneCell">
    <xdr:from>
      <xdr:col>7</xdr:col>
      <xdr:colOff>295275</xdr:colOff>
      <xdr:row>1</xdr:row>
      <xdr:rowOff>228600</xdr:rowOff>
    </xdr:from>
    <xdr:to>
      <xdr:col>8</xdr:col>
      <xdr:colOff>552450</xdr:colOff>
      <xdr:row>6</xdr:row>
      <xdr:rowOff>66675</xdr:rowOff>
    </xdr:to>
    <xdr:pic macro="[0]!accueil">
      <xdr:nvPicPr>
        <xdr:cNvPr id="14" name="il_fi" descr="Afficher l'image d'orig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266700"/>
          <a:ext cx="10191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13</xdr:row>
      <xdr:rowOff>47625</xdr:rowOff>
    </xdr:from>
    <xdr:to>
      <xdr:col>8</xdr:col>
      <xdr:colOff>685800</xdr:colOff>
      <xdr:row>17</xdr:row>
      <xdr:rowOff>95250</xdr:rowOff>
    </xdr:to>
    <xdr:sp macro="[0]!fin">
      <xdr:nvSpPr>
        <xdr:cNvPr id="15" name="Rectangle à coins arrondis 20"/>
        <xdr:cNvSpPr>
          <a:spLocks/>
        </xdr:cNvSpPr>
      </xdr:nvSpPr>
      <xdr:spPr>
        <a:xfrm>
          <a:off x="4695825" y="2609850"/>
          <a:ext cx="1304925" cy="771525"/>
        </a:xfrm>
        <a:prstGeom prst="roundRect">
          <a:avLst/>
        </a:prstGeom>
        <a:solidFill>
          <a:srgbClr val="4685EC"/>
        </a:solidFill>
        <a:ln w="9525" cmpd="sng">
          <a:solidFill>
            <a:srgbClr val="8EB4E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FIN DU MATCH</a:t>
          </a:r>
        </a:p>
      </xdr:txBody>
    </xdr:sp>
    <xdr:clientData/>
  </xdr:twoCellAnchor>
  <xdr:twoCellAnchor editAs="oneCell">
    <xdr:from>
      <xdr:col>4</xdr:col>
      <xdr:colOff>133350</xdr:colOff>
      <xdr:row>32</xdr:row>
      <xdr:rowOff>123825</xdr:rowOff>
    </xdr:from>
    <xdr:to>
      <xdr:col>5</xdr:col>
      <xdr:colOff>485775</xdr:colOff>
      <xdr:row>34</xdr:row>
      <xdr:rowOff>381000</xdr:rowOff>
    </xdr:to>
    <xdr:pic macro="[0]!annule">
      <xdr:nvPicPr>
        <xdr:cNvPr id="16" name="il_fi" descr="Afficher l'image d'origi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0300" y="6172200"/>
          <a:ext cx="1114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32</xdr:row>
      <xdr:rowOff>123825</xdr:rowOff>
    </xdr:from>
    <xdr:to>
      <xdr:col>12</xdr:col>
      <xdr:colOff>342900</xdr:colOff>
      <xdr:row>34</xdr:row>
      <xdr:rowOff>361950</xdr:rowOff>
    </xdr:to>
    <xdr:pic macro="[0]!annule2">
      <xdr:nvPicPr>
        <xdr:cNvPr id="17" name="il_fi" descr="Afficher l'image d'origi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62800" y="6172200"/>
          <a:ext cx="1085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4</xdr:row>
      <xdr:rowOff>38100</xdr:rowOff>
    </xdr:from>
    <xdr:to>
      <xdr:col>3</xdr:col>
      <xdr:colOff>171450</xdr:colOff>
      <xdr:row>22</xdr:row>
      <xdr:rowOff>66675</xdr:rowOff>
    </xdr:to>
    <xdr:sp>
      <xdr:nvSpPr>
        <xdr:cNvPr id="18" name="Rectangle 26" hidden="1"/>
        <xdr:cNvSpPr>
          <a:spLocks/>
        </xdr:cNvSpPr>
      </xdr:nvSpPr>
      <xdr:spPr>
        <a:xfrm>
          <a:off x="361950" y="895350"/>
          <a:ext cx="1771650" cy="33718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66675</xdr:colOff>
      <xdr:row>4</xdr:row>
      <xdr:rowOff>76200</xdr:rowOff>
    </xdr:from>
    <xdr:to>
      <xdr:col>15</xdr:col>
      <xdr:colOff>342900</xdr:colOff>
      <xdr:row>22</xdr:row>
      <xdr:rowOff>104775</xdr:rowOff>
    </xdr:to>
    <xdr:sp>
      <xdr:nvSpPr>
        <xdr:cNvPr id="19" name="Rectangle 27" hidden="1"/>
        <xdr:cNvSpPr>
          <a:spLocks/>
        </xdr:cNvSpPr>
      </xdr:nvSpPr>
      <xdr:spPr>
        <a:xfrm>
          <a:off x="8734425" y="933450"/>
          <a:ext cx="1800225" cy="33718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247650</xdr:colOff>
      <xdr:row>4</xdr:row>
      <xdr:rowOff>66675</xdr:rowOff>
    </xdr:from>
    <xdr:to>
      <xdr:col>6</xdr:col>
      <xdr:colOff>200025</xdr:colOff>
      <xdr:row>22</xdr:row>
      <xdr:rowOff>85725</xdr:rowOff>
    </xdr:to>
    <xdr:sp>
      <xdr:nvSpPr>
        <xdr:cNvPr id="20" name="Rectangle 28"/>
        <xdr:cNvSpPr>
          <a:spLocks/>
        </xdr:cNvSpPr>
      </xdr:nvSpPr>
      <xdr:spPr>
        <a:xfrm>
          <a:off x="2209800" y="923925"/>
          <a:ext cx="1781175" cy="33623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514350</xdr:colOff>
      <xdr:row>4</xdr:row>
      <xdr:rowOff>57150</xdr:rowOff>
    </xdr:from>
    <xdr:to>
      <xdr:col>12</xdr:col>
      <xdr:colOff>447675</xdr:colOff>
      <xdr:row>22</xdr:row>
      <xdr:rowOff>85725</xdr:rowOff>
    </xdr:to>
    <xdr:sp>
      <xdr:nvSpPr>
        <xdr:cNvPr id="21" name="Rectangle 29"/>
        <xdr:cNvSpPr>
          <a:spLocks/>
        </xdr:cNvSpPr>
      </xdr:nvSpPr>
      <xdr:spPr>
        <a:xfrm>
          <a:off x="6591300" y="914400"/>
          <a:ext cx="1762125" cy="33718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7</xdr:col>
      <xdr:colOff>9525</xdr:colOff>
      <xdr:row>7</xdr:row>
      <xdr:rowOff>133350</xdr:rowOff>
    </xdr:from>
    <xdr:to>
      <xdr:col>9</xdr:col>
      <xdr:colOff>66675</xdr:colOff>
      <xdr:row>11</xdr:row>
      <xdr:rowOff>142875</xdr:rowOff>
    </xdr:to>
    <xdr:pic macro="[0]!parametres">
      <xdr:nvPicPr>
        <xdr:cNvPr id="22" name="il_fi" descr="Afficher l'image d'origine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62475" y="1562100"/>
          <a:ext cx="1581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180975</xdr:rowOff>
    </xdr:from>
    <xdr:to>
      <xdr:col>3</xdr:col>
      <xdr:colOff>752475</xdr:colOff>
      <xdr:row>19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257425" y="2952750"/>
          <a:ext cx="1495425" cy="1819275"/>
        </a:xfrm>
        <a:prstGeom prst="rect">
          <a:avLst/>
        </a:prstGeom>
        <a:solidFill>
          <a:srgbClr val="B9CDE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8</xdr:row>
      <xdr:rowOff>180975</xdr:rowOff>
    </xdr:from>
    <xdr:to>
      <xdr:col>7</xdr:col>
      <xdr:colOff>9525</xdr:colOff>
      <xdr:row>19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781425" y="2952750"/>
          <a:ext cx="2276475" cy="1819275"/>
        </a:xfrm>
        <a:prstGeom prst="rect">
          <a:avLst/>
        </a:prstGeom>
        <a:solidFill>
          <a:srgbClr val="B9CDE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219075</xdr:colOff>
      <xdr:row>10</xdr:row>
      <xdr:rowOff>133350</xdr:rowOff>
    </xdr:from>
    <xdr:to>
      <xdr:col>4</xdr:col>
      <xdr:colOff>647700</xdr:colOff>
      <xdr:row>13</xdr:row>
      <xdr:rowOff>0</xdr:rowOff>
    </xdr:to>
    <xdr:sp>
      <xdr:nvSpPr>
        <xdr:cNvPr id="3" name="Ellipse 3"/>
        <xdr:cNvSpPr>
          <a:spLocks/>
        </xdr:cNvSpPr>
      </xdr:nvSpPr>
      <xdr:spPr>
        <a:xfrm>
          <a:off x="3981450" y="3276600"/>
          <a:ext cx="428625" cy="409575"/>
        </a:xfrm>
        <a:prstGeom prst="ellipse">
          <a:avLst/>
        </a:prstGeom>
        <a:solidFill>
          <a:srgbClr val="FAC09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723900</xdr:colOff>
      <xdr:row>12</xdr:row>
      <xdr:rowOff>95250</xdr:rowOff>
    </xdr:from>
    <xdr:to>
      <xdr:col>6</xdr:col>
      <xdr:colOff>390525</xdr:colOff>
      <xdr:row>14</xdr:row>
      <xdr:rowOff>133350</xdr:rowOff>
    </xdr:to>
    <xdr:sp>
      <xdr:nvSpPr>
        <xdr:cNvPr id="4" name="Ellipse 4"/>
        <xdr:cNvSpPr>
          <a:spLocks/>
        </xdr:cNvSpPr>
      </xdr:nvSpPr>
      <xdr:spPr>
        <a:xfrm>
          <a:off x="5248275" y="3600450"/>
          <a:ext cx="428625" cy="400050"/>
        </a:xfrm>
        <a:prstGeom prst="ellipse">
          <a:avLst/>
        </a:prstGeom>
        <a:solidFill>
          <a:srgbClr val="FAC09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457200</xdr:colOff>
      <xdr:row>12</xdr:row>
      <xdr:rowOff>76200</xdr:rowOff>
    </xdr:from>
    <xdr:to>
      <xdr:col>7</xdr:col>
      <xdr:colOff>123825</xdr:colOff>
      <xdr:row>14</xdr:row>
      <xdr:rowOff>133350</xdr:rowOff>
    </xdr:to>
    <xdr:sp>
      <xdr:nvSpPr>
        <xdr:cNvPr id="5" name="Ellipse 5"/>
        <xdr:cNvSpPr>
          <a:spLocks/>
        </xdr:cNvSpPr>
      </xdr:nvSpPr>
      <xdr:spPr>
        <a:xfrm>
          <a:off x="5743575" y="3581400"/>
          <a:ext cx="428625" cy="419100"/>
        </a:xfrm>
        <a:prstGeom prst="ellipse">
          <a:avLst/>
        </a:prstGeom>
        <a:solidFill>
          <a:srgbClr val="FAC09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466725</xdr:colOff>
      <xdr:row>14</xdr:row>
      <xdr:rowOff>133350</xdr:rowOff>
    </xdr:from>
    <xdr:to>
      <xdr:col>6</xdr:col>
      <xdr:colOff>619125</xdr:colOff>
      <xdr:row>15</xdr:row>
      <xdr:rowOff>104775</xdr:rowOff>
    </xdr:to>
    <xdr:sp>
      <xdr:nvSpPr>
        <xdr:cNvPr id="6" name="Ellipse 6"/>
        <xdr:cNvSpPr>
          <a:spLocks/>
        </xdr:cNvSpPr>
      </xdr:nvSpPr>
      <xdr:spPr>
        <a:xfrm>
          <a:off x="5753100" y="4000500"/>
          <a:ext cx="152400" cy="1524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685800</xdr:colOff>
      <xdr:row>14</xdr:row>
      <xdr:rowOff>114300</xdr:rowOff>
    </xdr:from>
    <xdr:to>
      <xdr:col>6</xdr:col>
      <xdr:colOff>76200</xdr:colOff>
      <xdr:row>15</xdr:row>
      <xdr:rowOff>85725</xdr:rowOff>
    </xdr:to>
    <xdr:sp>
      <xdr:nvSpPr>
        <xdr:cNvPr id="7" name="Ellipse 7"/>
        <xdr:cNvSpPr>
          <a:spLocks/>
        </xdr:cNvSpPr>
      </xdr:nvSpPr>
      <xdr:spPr>
        <a:xfrm>
          <a:off x="5210175" y="3981450"/>
          <a:ext cx="152400" cy="1524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8</xdr:row>
      <xdr:rowOff>180975</xdr:rowOff>
    </xdr:from>
    <xdr:to>
      <xdr:col>2</xdr:col>
      <xdr:colOff>19050</xdr:colOff>
      <xdr:row>19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485900" y="2952750"/>
          <a:ext cx="771525" cy="1819275"/>
        </a:xfrm>
        <a:prstGeom prst="rect">
          <a:avLst/>
        </a:prstGeom>
        <a:solidFill>
          <a:srgbClr val="E6B9B8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1266825</xdr:colOff>
      <xdr:row>12</xdr:row>
      <xdr:rowOff>133350</xdr:rowOff>
    </xdr:from>
    <xdr:to>
      <xdr:col>1</xdr:col>
      <xdr:colOff>209550</xdr:colOff>
      <xdr:row>15</xdr:row>
      <xdr:rowOff>0</xdr:rowOff>
    </xdr:to>
    <xdr:sp>
      <xdr:nvSpPr>
        <xdr:cNvPr id="9" name="Ellipse 9"/>
        <xdr:cNvSpPr>
          <a:spLocks/>
        </xdr:cNvSpPr>
      </xdr:nvSpPr>
      <xdr:spPr>
        <a:xfrm>
          <a:off x="1266825" y="3638550"/>
          <a:ext cx="419100" cy="409575"/>
        </a:xfrm>
        <a:prstGeom prst="ellipse">
          <a:avLst/>
        </a:prstGeom>
        <a:solidFill>
          <a:srgbClr val="FAC09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11</xdr:col>
      <xdr:colOff>133350</xdr:colOff>
      <xdr:row>1</xdr:row>
      <xdr:rowOff>142875</xdr:rowOff>
    </xdr:from>
    <xdr:to>
      <xdr:col>12</xdr:col>
      <xdr:colOff>276225</xdr:colOff>
      <xdr:row>2</xdr:row>
      <xdr:rowOff>857250</xdr:rowOff>
    </xdr:to>
    <xdr:pic macro="[0]!OBS">
      <xdr:nvPicPr>
        <xdr:cNvPr id="10" name="il_fi" descr="Afficher l'image d'orig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723900"/>
          <a:ext cx="904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180975</xdr:rowOff>
    </xdr:from>
    <xdr:to>
      <xdr:col>3</xdr:col>
      <xdr:colOff>752475</xdr:colOff>
      <xdr:row>19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257425" y="2952750"/>
          <a:ext cx="1495425" cy="1819275"/>
        </a:xfrm>
        <a:prstGeom prst="rect">
          <a:avLst/>
        </a:prstGeom>
        <a:solidFill>
          <a:srgbClr val="B9CDE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8</xdr:row>
      <xdr:rowOff>180975</xdr:rowOff>
    </xdr:from>
    <xdr:to>
      <xdr:col>7</xdr:col>
      <xdr:colOff>9525</xdr:colOff>
      <xdr:row>19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781425" y="2952750"/>
          <a:ext cx="2276475" cy="1819275"/>
        </a:xfrm>
        <a:prstGeom prst="rect">
          <a:avLst/>
        </a:prstGeom>
        <a:solidFill>
          <a:srgbClr val="B9CDE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219075</xdr:colOff>
      <xdr:row>10</xdr:row>
      <xdr:rowOff>133350</xdr:rowOff>
    </xdr:from>
    <xdr:to>
      <xdr:col>4</xdr:col>
      <xdr:colOff>647700</xdr:colOff>
      <xdr:row>13</xdr:row>
      <xdr:rowOff>0</xdr:rowOff>
    </xdr:to>
    <xdr:sp>
      <xdr:nvSpPr>
        <xdr:cNvPr id="3" name="Ellipse 3"/>
        <xdr:cNvSpPr>
          <a:spLocks/>
        </xdr:cNvSpPr>
      </xdr:nvSpPr>
      <xdr:spPr>
        <a:xfrm>
          <a:off x="3981450" y="3276600"/>
          <a:ext cx="428625" cy="409575"/>
        </a:xfrm>
        <a:prstGeom prst="ellipse">
          <a:avLst/>
        </a:prstGeom>
        <a:solidFill>
          <a:srgbClr val="FAC09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600075</xdr:colOff>
      <xdr:row>11</xdr:row>
      <xdr:rowOff>85725</xdr:rowOff>
    </xdr:from>
    <xdr:to>
      <xdr:col>6</xdr:col>
      <xdr:colOff>276225</xdr:colOff>
      <xdr:row>13</xdr:row>
      <xdr:rowOff>133350</xdr:rowOff>
    </xdr:to>
    <xdr:sp>
      <xdr:nvSpPr>
        <xdr:cNvPr id="4" name="Ellipse 4"/>
        <xdr:cNvSpPr>
          <a:spLocks/>
        </xdr:cNvSpPr>
      </xdr:nvSpPr>
      <xdr:spPr>
        <a:xfrm>
          <a:off x="5124450" y="3409950"/>
          <a:ext cx="438150" cy="409575"/>
        </a:xfrm>
        <a:prstGeom prst="ellipse">
          <a:avLst/>
        </a:prstGeom>
        <a:solidFill>
          <a:srgbClr val="FAC09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609600</xdr:colOff>
      <xdr:row>15</xdr:row>
      <xdr:rowOff>38100</xdr:rowOff>
    </xdr:from>
    <xdr:to>
      <xdr:col>6</xdr:col>
      <xdr:colOff>276225</xdr:colOff>
      <xdr:row>17</xdr:row>
      <xdr:rowOff>95250</xdr:rowOff>
    </xdr:to>
    <xdr:sp>
      <xdr:nvSpPr>
        <xdr:cNvPr id="5" name="Ellipse 5"/>
        <xdr:cNvSpPr>
          <a:spLocks/>
        </xdr:cNvSpPr>
      </xdr:nvSpPr>
      <xdr:spPr>
        <a:xfrm>
          <a:off x="5133975" y="4086225"/>
          <a:ext cx="428625" cy="419100"/>
        </a:xfrm>
        <a:prstGeom prst="ellipse">
          <a:avLst/>
        </a:prstGeom>
        <a:solidFill>
          <a:srgbClr val="FAC09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762000</xdr:colOff>
      <xdr:row>14</xdr:row>
      <xdr:rowOff>66675</xdr:rowOff>
    </xdr:from>
    <xdr:to>
      <xdr:col>3</xdr:col>
      <xdr:colOff>152400</xdr:colOff>
      <xdr:row>15</xdr:row>
      <xdr:rowOff>28575</xdr:rowOff>
    </xdr:to>
    <xdr:sp>
      <xdr:nvSpPr>
        <xdr:cNvPr id="6" name="Ellipse 7"/>
        <xdr:cNvSpPr>
          <a:spLocks/>
        </xdr:cNvSpPr>
      </xdr:nvSpPr>
      <xdr:spPr>
        <a:xfrm>
          <a:off x="3000375" y="3933825"/>
          <a:ext cx="15240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8</xdr:row>
      <xdr:rowOff>180975</xdr:rowOff>
    </xdr:from>
    <xdr:to>
      <xdr:col>2</xdr:col>
      <xdr:colOff>19050</xdr:colOff>
      <xdr:row>19</xdr:row>
      <xdr:rowOff>0</xdr:rowOff>
    </xdr:to>
    <xdr:sp>
      <xdr:nvSpPr>
        <xdr:cNvPr id="7" name="Rectangle 8"/>
        <xdr:cNvSpPr>
          <a:spLocks/>
        </xdr:cNvSpPr>
      </xdr:nvSpPr>
      <xdr:spPr>
        <a:xfrm>
          <a:off x="1485900" y="2952750"/>
          <a:ext cx="771525" cy="1819275"/>
        </a:xfrm>
        <a:prstGeom prst="rect">
          <a:avLst/>
        </a:prstGeom>
        <a:solidFill>
          <a:srgbClr val="E6B9B8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1266825</xdr:colOff>
      <xdr:row>12</xdr:row>
      <xdr:rowOff>133350</xdr:rowOff>
    </xdr:from>
    <xdr:to>
      <xdr:col>1</xdr:col>
      <xdr:colOff>209550</xdr:colOff>
      <xdr:row>15</xdr:row>
      <xdr:rowOff>0</xdr:rowOff>
    </xdr:to>
    <xdr:sp>
      <xdr:nvSpPr>
        <xdr:cNvPr id="8" name="Ellipse 9"/>
        <xdr:cNvSpPr>
          <a:spLocks/>
        </xdr:cNvSpPr>
      </xdr:nvSpPr>
      <xdr:spPr>
        <a:xfrm>
          <a:off x="1266825" y="3638550"/>
          <a:ext cx="419100" cy="409575"/>
        </a:xfrm>
        <a:prstGeom prst="ellipse">
          <a:avLst/>
        </a:prstGeom>
        <a:solidFill>
          <a:srgbClr val="FAC09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11</xdr:col>
      <xdr:colOff>133350</xdr:colOff>
      <xdr:row>1</xdr:row>
      <xdr:rowOff>142875</xdr:rowOff>
    </xdr:from>
    <xdr:to>
      <xdr:col>12</xdr:col>
      <xdr:colOff>276225</xdr:colOff>
      <xdr:row>2</xdr:row>
      <xdr:rowOff>857250</xdr:rowOff>
    </xdr:to>
    <xdr:pic macro="[0]!OBS">
      <xdr:nvPicPr>
        <xdr:cNvPr id="9" name="il_fi" descr="Afficher l'image d'orig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723900"/>
          <a:ext cx="904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323850</xdr:colOff>
      <xdr:row>12</xdr:row>
      <xdr:rowOff>133350</xdr:rowOff>
    </xdr:from>
    <xdr:to>
      <xdr:col>2</xdr:col>
      <xdr:colOff>742950</xdr:colOff>
      <xdr:row>15</xdr:row>
      <xdr:rowOff>9525</xdr:rowOff>
    </xdr:to>
    <xdr:sp>
      <xdr:nvSpPr>
        <xdr:cNvPr id="10" name="Ellipse 11"/>
        <xdr:cNvSpPr>
          <a:spLocks/>
        </xdr:cNvSpPr>
      </xdr:nvSpPr>
      <xdr:spPr>
        <a:xfrm>
          <a:off x="2562225" y="3638550"/>
          <a:ext cx="419100" cy="419100"/>
        </a:xfrm>
        <a:prstGeom prst="ellipse">
          <a:avLst/>
        </a:prstGeom>
        <a:solidFill>
          <a:srgbClr val="FAC09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8</xdr:row>
      <xdr:rowOff>180975</xdr:rowOff>
    </xdr:from>
    <xdr:to>
      <xdr:col>3</xdr:col>
      <xdr:colOff>742950</xdr:colOff>
      <xdr:row>19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619250" y="2952750"/>
          <a:ext cx="2124075" cy="1819275"/>
        </a:xfrm>
        <a:prstGeom prst="rect">
          <a:avLst/>
        </a:prstGeom>
        <a:solidFill>
          <a:srgbClr val="B9CDE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8</xdr:row>
      <xdr:rowOff>180975</xdr:rowOff>
    </xdr:from>
    <xdr:to>
      <xdr:col>7</xdr:col>
      <xdr:colOff>9525</xdr:colOff>
      <xdr:row>19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781425" y="2952750"/>
          <a:ext cx="2276475" cy="1819275"/>
        </a:xfrm>
        <a:prstGeom prst="rect">
          <a:avLst/>
        </a:prstGeom>
        <a:solidFill>
          <a:srgbClr val="B9CDE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209550</xdr:colOff>
      <xdr:row>10</xdr:row>
      <xdr:rowOff>133350</xdr:rowOff>
    </xdr:from>
    <xdr:to>
      <xdr:col>4</xdr:col>
      <xdr:colOff>647700</xdr:colOff>
      <xdr:row>13</xdr:row>
      <xdr:rowOff>0</xdr:rowOff>
    </xdr:to>
    <xdr:sp>
      <xdr:nvSpPr>
        <xdr:cNvPr id="3" name="Ellipse 3"/>
        <xdr:cNvSpPr>
          <a:spLocks/>
        </xdr:cNvSpPr>
      </xdr:nvSpPr>
      <xdr:spPr>
        <a:xfrm>
          <a:off x="3971925" y="3276600"/>
          <a:ext cx="438150" cy="409575"/>
        </a:xfrm>
        <a:prstGeom prst="ellipse">
          <a:avLst/>
        </a:prstGeom>
        <a:solidFill>
          <a:srgbClr val="FAC09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723900</xdr:colOff>
      <xdr:row>12</xdr:row>
      <xdr:rowOff>85725</xdr:rowOff>
    </xdr:from>
    <xdr:to>
      <xdr:col>6</xdr:col>
      <xdr:colOff>390525</xdr:colOff>
      <xdr:row>14</xdr:row>
      <xdr:rowOff>133350</xdr:rowOff>
    </xdr:to>
    <xdr:sp>
      <xdr:nvSpPr>
        <xdr:cNvPr id="4" name="Ellipse 4"/>
        <xdr:cNvSpPr>
          <a:spLocks/>
        </xdr:cNvSpPr>
      </xdr:nvSpPr>
      <xdr:spPr>
        <a:xfrm>
          <a:off x="5248275" y="3590925"/>
          <a:ext cx="428625" cy="409575"/>
        </a:xfrm>
        <a:prstGeom prst="ellipse">
          <a:avLst/>
        </a:prstGeom>
        <a:solidFill>
          <a:srgbClr val="FAC09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238125</xdr:colOff>
      <xdr:row>15</xdr:row>
      <xdr:rowOff>152400</xdr:rowOff>
    </xdr:from>
    <xdr:to>
      <xdr:col>5</xdr:col>
      <xdr:colOff>676275</xdr:colOff>
      <xdr:row>18</xdr:row>
      <xdr:rowOff>28575</xdr:rowOff>
    </xdr:to>
    <xdr:sp>
      <xdr:nvSpPr>
        <xdr:cNvPr id="5" name="Ellipse 5"/>
        <xdr:cNvSpPr>
          <a:spLocks/>
        </xdr:cNvSpPr>
      </xdr:nvSpPr>
      <xdr:spPr>
        <a:xfrm>
          <a:off x="4762500" y="4200525"/>
          <a:ext cx="428625" cy="419100"/>
        </a:xfrm>
        <a:prstGeom prst="ellipse">
          <a:avLst/>
        </a:prstGeom>
        <a:solidFill>
          <a:srgbClr val="FAC09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685800</xdr:colOff>
      <xdr:row>14</xdr:row>
      <xdr:rowOff>114300</xdr:rowOff>
    </xdr:from>
    <xdr:to>
      <xdr:col>6</xdr:col>
      <xdr:colOff>76200</xdr:colOff>
      <xdr:row>15</xdr:row>
      <xdr:rowOff>85725</xdr:rowOff>
    </xdr:to>
    <xdr:sp>
      <xdr:nvSpPr>
        <xdr:cNvPr id="6" name="Ellipse 6"/>
        <xdr:cNvSpPr>
          <a:spLocks/>
        </xdr:cNvSpPr>
      </xdr:nvSpPr>
      <xdr:spPr>
        <a:xfrm>
          <a:off x="5210175" y="3981450"/>
          <a:ext cx="152400" cy="1524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209550</xdr:colOff>
      <xdr:row>12</xdr:row>
      <xdr:rowOff>123825</xdr:rowOff>
    </xdr:from>
    <xdr:to>
      <xdr:col>2</xdr:col>
      <xdr:colOff>647700</xdr:colOff>
      <xdr:row>15</xdr:row>
      <xdr:rowOff>0</xdr:rowOff>
    </xdr:to>
    <xdr:sp>
      <xdr:nvSpPr>
        <xdr:cNvPr id="7" name="Ellipse 7"/>
        <xdr:cNvSpPr>
          <a:spLocks/>
        </xdr:cNvSpPr>
      </xdr:nvSpPr>
      <xdr:spPr>
        <a:xfrm>
          <a:off x="2447925" y="3629025"/>
          <a:ext cx="438150" cy="419100"/>
        </a:xfrm>
        <a:prstGeom prst="ellipse">
          <a:avLst/>
        </a:prstGeom>
        <a:solidFill>
          <a:srgbClr val="FAC09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11</xdr:col>
      <xdr:colOff>133350</xdr:colOff>
      <xdr:row>1</xdr:row>
      <xdr:rowOff>142875</xdr:rowOff>
    </xdr:from>
    <xdr:to>
      <xdr:col>12</xdr:col>
      <xdr:colOff>276225</xdr:colOff>
      <xdr:row>2</xdr:row>
      <xdr:rowOff>857250</xdr:rowOff>
    </xdr:to>
    <xdr:pic macro="[0]!OBS">
      <xdr:nvPicPr>
        <xdr:cNvPr id="8" name="il_fi" descr="Afficher l'image d'orig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723900"/>
          <a:ext cx="904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8</xdr:row>
      <xdr:rowOff>180975</xdr:rowOff>
    </xdr:from>
    <xdr:to>
      <xdr:col>3</xdr:col>
      <xdr:colOff>742950</xdr:colOff>
      <xdr:row>19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619250" y="2952750"/>
          <a:ext cx="2124075" cy="1819275"/>
        </a:xfrm>
        <a:prstGeom prst="rect">
          <a:avLst/>
        </a:prstGeom>
        <a:solidFill>
          <a:srgbClr val="B9CDE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8</xdr:row>
      <xdr:rowOff>180975</xdr:rowOff>
    </xdr:from>
    <xdr:to>
      <xdr:col>7</xdr:col>
      <xdr:colOff>9525</xdr:colOff>
      <xdr:row>19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781425" y="2952750"/>
          <a:ext cx="2276475" cy="1819275"/>
        </a:xfrm>
        <a:prstGeom prst="rect">
          <a:avLst/>
        </a:prstGeom>
        <a:solidFill>
          <a:srgbClr val="B9CDE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209550</xdr:colOff>
      <xdr:row>10</xdr:row>
      <xdr:rowOff>133350</xdr:rowOff>
    </xdr:from>
    <xdr:to>
      <xdr:col>4</xdr:col>
      <xdr:colOff>647700</xdr:colOff>
      <xdr:row>13</xdr:row>
      <xdr:rowOff>0</xdr:rowOff>
    </xdr:to>
    <xdr:sp>
      <xdr:nvSpPr>
        <xdr:cNvPr id="3" name="Ellipse 3"/>
        <xdr:cNvSpPr>
          <a:spLocks/>
        </xdr:cNvSpPr>
      </xdr:nvSpPr>
      <xdr:spPr>
        <a:xfrm>
          <a:off x="3971925" y="3276600"/>
          <a:ext cx="438150" cy="409575"/>
        </a:xfrm>
        <a:prstGeom prst="ellipse">
          <a:avLst/>
        </a:prstGeom>
        <a:solidFill>
          <a:srgbClr val="FAC09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723900</xdr:colOff>
      <xdr:row>12</xdr:row>
      <xdr:rowOff>85725</xdr:rowOff>
    </xdr:from>
    <xdr:to>
      <xdr:col>6</xdr:col>
      <xdr:colOff>390525</xdr:colOff>
      <xdr:row>14</xdr:row>
      <xdr:rowOff>133350</xdr:rowOff>
    </xdr:to>
    <xdr:sp>
      <xdr:nvSpPr>
        <xdr:cNvPr id="4" name="Ellipse 4"/>
        <xdr:cNvSpPr>
          <a:spLocks/>
        </xdr:cNvSpPr>
      </xdr:nvSpPr>
      <xdr:spPr>
        <a:xfrm>
          <a:off x="5248275" y="3590925"/>
          <a:ext cx="428625" cy="409575"/>
        </a:xfrm>
        <a:prstGeom prst="ellipse">
          <a:avLst/>
        </a:prstGeom>
        <a:solidFill>
          <a:srgbClr val="FAC09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695325</xdr:colOff>
      <xdr:row>19</xdr:row>
      <xdr:rowOff>19050</xdr:rowOff>
    </xdr:from>
    <xdr:to>
      <xdr:col>2</xdr:col>
      <xdr:colOff>352425</xdr:colOff>
      <xdr:row>21</xdr:row>
      <xdr:rowOff>76200</xdr:rowOff>
    </xdr:to>
    <xdr:sp>
      <xdr:nvSpPr>
        <xdr:cNvPr id="5" name="Ellipse 5"/>
        <xdr:cNvSpPr>
          <a:spLocks/>
        </xdr:cNvSpPr>
      </xdr:nvSpPr>
      <xdr:spPr>
        <a:xfrm>
          <a:off x="2171700" y="4791075"/>
          <a:ext cx="419100" cy="428625"/>
        </a:xfrm>
        <a:prstGeom prst="ellipse">
          <a:avLst/>
        </a:prstGeom>
        <a:solidFill>
          <a:srgbClr val="FAC09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685800</xdr:colOff>
      <xdr:row>14</xdr:row>
      <xdr:rowOff>114300</xdr:rowOff>
    </xdr:from>
    <xdr:to>
      <xdr:col>6</xdr:col>
      <xdr:colOff>76200</xdr:colOff>
      <xdr:row>15</xdr:row>
      <xdr:rowOff>85725</xdr:rowOff>
    </xdr:to>
    <xdr:sp>
      <xdr:nvSpPr>
        <xdr:cNvPr id="6" name="Ellipse 6"/>
        <xdr:cNvSpPr>
          <a:spLocks/>
        </xdr:cNvSpPr>
      </xdr:nvSpPr>
      <xdr:spPr>
        <a:xfrm>
          <a:off x="5210175" y="3981450"/>
          <a:ext cx="152400" cy="1524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447675</xdr:colOff>
      <xdr:row>19</xdr:row>
      <xdr:rowOff>19050</xdr:rowOff>
    </xdr:from>
    <xdr:to>
      <xdr:col>3</xdr:col>
      <xdr:colOff>123825</xdr:colOff>
      <xdr:row>21</xdr:row>
      <xdr:rowOff>76200</xdr:rowOff>
    </xdr:to>
    <xdr:sp>
      <xdr:nvSpPr>
        <xdr:cNvPr id="7" name="Ellipse 7"/>
        <xdr:cNvSpPr>
          <a:spLocks/>
        </xdr:cNvSpPr>
      </xdr:nvSpPr>
      <xdr:spPr>
        <a:xfrm>
          <a:off x="2686050" y="4791075"/>
          <a:ext cx="438150" cy="428625"/>
        </a:xfrm>
        <a:prstGeom prst="ellipse">
          <a:avLst/>
        </a:prstGeom>
        <a:solidFill>
          <a:srgbClr val="FAC09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180975</xdr:rowOff>
    </xdr:from>
    <xdr:to>
      <xdr:col>2</xdr:col>
      <xdr:colOff>9525</xdr:colOff>
      <xdr:row>18</xdr:row>
      <xdr:rowOff>171450</xdr:rowOff>
    </xdr:to>
    <xdr:sp>
      <xdr:nvSpPr>
        <xdr:cNvPr id="8" name="Connecteur droit 8"/>
        <xdr:cNvSpPr>
          <a:spLocks/>
        </xdr:cNvSpPr>
      </xdr:nvSpPr>
      <xdr:spPr>
        <a:xfrm>
          <a:off x="2247900" y="2952750"/>
          <a:ext cx="0" cy="180975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8</xdr:row>
      <xdr:rowOff>161925</xdr:rowOff>
    </xdr:from>
    <xdr:to>
      <xdr:col>3</xdr:col>
      <xdr:colOff>19050</xdr:colOff>
      <xdr:row>18</xdr:row>
      <xdr:rowOff>152400</xdr:rowOff>
    </xdr:to>
    <xdr:sp>
      <xdr:nvSpPr>
        <xdr:cNvPr id="9" name="Connecteur droit 9"/>
        <xdr:cNvSpPr>
          <a:spLocks/>
        </xdr:cNvSpPr>
      </xdr:nvSpPr>
      <xdr:spPr>
        <a:xfrm>
          <a:off x="3019425" y="2933700"/>
          <a:ext cx="0" cy="180975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11</xdr:col>
      <xdr:colOff>133350</xdr:colOff>
      <xdr:row>1</xdr:row>
      <xdr:rowOff>142875</xdr:rowOff>
    </xdr:from>
    <xdr:to>
      <xdr:col>12</xdr:col>
      <xdr:colOff>276225</xdr:colOff>
      <xdr:row>2</xdr:row>
      <xdr:rowOff>857250</xdr:rowOff>
    </xdr:to>
    <xdr:pic macro="[0]!OBS">
      <xdr:nvPicPr>
        <xdr:cNvPr id="10" name="il_fi" descr="Afficher l'image d'orig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723900"/>
          <a:ext cx="904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8</xdr:row>
      <xdr:rowOff>180975</xdr:rowOff>
    </xdr:from>
    <xdr:to>
      <xdr:col>3</xdr:col>
      <xdr:colOff>742950</xdr:colOff>
      <xdr:row>19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619250" y="2952750"/>
          <a:ext cx="2124075" cy="1819275"/>
        </a:xfrm>
        <a:prstGeom prst="rect">
          <a:avLst/>
        </a:prstGeom>
        <a:solidFill>
          <a:srgbClr val="B9CDE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8</xdr:row>
      <xdr:rowOff>180975</xdr:rowOff>
    </xdr:from>
    <xdr:to>
      <xdr:col>7</xdr:col>
      <xdr:colOff>9525</xdr:colOff>
      <xdr:row>19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781425" y="2952750"/>
          <a:ext cx="2276475" cy="1819275"/>
        </a:xfrm>
        <a:prstGeom prst="rect">
          <a:avLst/>
        </a:prstGeom>
        <a:solidFill>
          <a:srgbClr val="B9CDE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238125</xdr:colOff>
      <xdr:row>12</xdr:row>
      <xdr:rowOff>38100</xdr:rowOff>
    </xdr:from>
    <xdr:to>
      <xdr:col>4</xdr:col>
      <xdr:colOff>676275</xdr:colOff>
      <xdr:row>14</xdr:row>
      <xdr:rowOff>95250</xdr:rowOff>
    </xdr:to>
    <xdr:sp>
      <xdr:nvSpPr>
        <xdr:cNvPr id="3" name="Ellipse 3"/>
        <xdr:cNvSpPr>
          <a:spLocks/>
        </xdr:cNvSpPr>
      </xdr:nvSpPr>
      <xdr:spPr>
        <a:xfrm>
          <a:off x="4000500" y="3543300"/>
          <a:ext cx="428625" cy="419100"/>
        </a:xfrm>
        <a:prstGeom prst="ellipse">
          <a:avLst/>
        </a:prstGeom>
        <a:solidFill>
          <a:srgbClr val="FAC09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15</xdr:row>
      <xdr:rowOff>161925</xdr:rowOff>
    </xdr:from>
    <xdr:to>
      <xdr:col>6</xdr:col>
      <xdr:colOff>447675</xdr:colOff>
      <xdr:row>18</xdr:row>
      <xdr:rowOff>38100</xdr:rowOff>
    </xdr:to>
    <xdr:sp>
      <xdr:nvSpPr>
        <xdr:cNvPr id="4" name="Ellipse 4"/>
        <xdr:cNvSpPr>
          <a:spLocks/>
        </xdr:cNvSpPr>
      </xdr:nvSpPr>
      <xdr:spPr>
        <a:xfrm>
          <a:off x="5305425" y="4210050"/>
          <a:ext cx="428625" cy="419100"/>
        </a:xfrm>
        <a:prstGeom prst="ellipse">
          <a:avLst/>
        </a:prstGeom>
        <a:solidFill>
          <a:srgbClr val="FAC09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238125</xdr:colOff>
      <xdr:row>15</xdr:row>
      <xdr:rowOff>152400</xdr:rowOff>
    </xdr:from>
    <xdr:to>
      <xdr:col>5</xdr:col>
      <xdr:colOff>676275</xdr:colOff>
      <xdr:row>18</xdr:row>
      <xdr:rowOff>28575</xdr:rowOff>
    </xdr:to>
    <xdr:sp>
      <xdr:nvSpPr>
        <xdr:cNvPr id="5" name="Ellipse 5"/>
        <xdr:cNvSpPr>
          <a:spLocks/>
        </xdr:cNvSpPr>
      </xdr:nvSpPr>
      <xdr:spPr>
        <a:xfrm>
          <a:off x="4762500" y="4200525"/>
          <a:ext cx="428625" cy="419100"/>
        </a:xfrm>
        <a:prstGeom prst="ellipse">
          <a:avLst/>
        </a:prstGeom>
        <a:solidFill>
          <a:srgbClr val="FAC09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</xdr:colOff>
      <xdr:row>17</xdr:row>
      <xdr:rowOff>114300</xdr:rowOff>
    </xdr:from>
    <xdr:to>
      <xdr:col>5</xdr:col>
      <xdr:colOff>209550</xdr:colOff>
      <xdr:row>18</xdr:row>
      <xdr:rowOff>85725</xdr:rowOff>
    </xdr:to>
    <xdr:sp>
      <xdr:nvSpPr>
        <xdr:cNvPr id="6" name="Ellipse 6"/>
        <xdr:cNvSpPr>
          <a:spLocks/>
        </xdr:cNvSpPr>
      </xdr:nvSpPr>
      <xdr:spPr>
        <a:xfrm>
          <a:off x="4581525" y="4524375"/>
          <a:ext cx="152400" cy="1524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12</xdr:row>
      <xdr:rowOff>85725</xdr:rowOff>
    </xdr:from>
    <xdr:to>
      <xdr:col>2</xdr:col>
      <xdr:colOff>104775</xdr:colOff>
      <xdr:row>14</xdr:row>
      <xdr:rowOff>133350</xdr:rowOff>
    </xdr:to>
    <xdr:sp>
      <xdr:nvSpPr>
        <xdr:cNvPr id="7" name="Ellipse 7"/>
        <xdr:cNvSpPr>
          <a:spLocks/>
        </xdr:cNvSpPr>
      </xdr:nvSpPr>
      <xdr:spPr>
        <a:xfrm>
          <a:off x="1905000" y="3590925"/>
          <a:ext cx="438150" cy="409575"/>
        </a:xfrm>
        <a:prstGeom prst="ellipse">
          <a:avLst/>
        </a:prstGeom>
        <a:solidFill>
          <a:srgbClr val="FAC09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685800</xdr:colOff>
      <xdr:row>17</xdr:row>
      <xdr:rowOff>171450</xdr:rowOff>
    </xdr:from>
    <xdr:to>
      <xdr:col>6</xdr:col>
      <xdr:colOff>76200</xdr:colOff>
      <xdr:row>18</xdr:row>
      <xdr:rowOff>133350</xdr:rowOff>
    </xdr:to>
    <xdr:sp>
      <xdr:nvSpPr>
        <xdr:cNvPr id="8" name="Ellipse 8"/>
        <xdr:cNvSpPr>
          <a:spLocks/>
        </xdr:cNvSpPr>
      </xdr:nvSpPr>
      <xdr:spPr>
        <a:xfrm>
          <a:off x="5210175" y="4581525"/>
          <a:ext cx="15240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11</xdr:col>
      <xdr:colOff>133350</xdr:colOff>
      <xdr:row>1</xdr:row>
      <xdr:rowOff>142875</xdr:rowOff>
    </xdr:from>
    <xdr:to>
      <xdr:col>12</xdr:col>
      <xdr:colOff>276225</xdr:colOff>
      <xdr:row>2</xdr:row>
      <xdr:rowOff>857250</xdr:rowOff>
    </xdr:to>
    <xdr:pic macro="[0]!OBS">
      <xdr:nvPicPr>
        <xdr:cNvPr id="9" name="il_fi" descr="Afficher l'image d'orig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723900"/>
          <a:ext cx="904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17C0FFA.pptx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34544B.pptx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349579.pptx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34AAD9.pptx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34C5A1.pptx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/>
  <dimension ref="A1:O28"/>
  <sheetViews>
    <sheetView showGridLines="0" showRowColHeaders="0" zoomScalePageLayoutView="0" workbookViewId="0" topLeftCell="A1">
      <selection activeCell="N22" sqref="N22"/>
    </sheetView>
  </sheetViews>
  <sheetFormatPr defaultColWidth="10.8515625" defaultRowHeight="15"/>
  <cols>
    <col min="1" max="16384" width="10.8515625" style="4" customWidth="1"/>
  </cols>
  <sheetData>
    <row r="1" spans="1:14" ht="91.5">
      <c r="A1" s="47" t="s">
        <v>49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3" spans="1:14" ht="14.25" customHeight="1">
      <c r="A3" s="48" t="s">
        <v>46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14.2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ht="14.2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ht="16.5" customHeight="1">
      <c r="A6" s="46" t="s">
        <v>55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ht="16.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spans="1:14" ht="16.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6.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</row>
    <row r="10" spans="1:14" ht="16.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spans="1:14" ht="16.5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</row>
    <row r="12" spans="1:14" ht="16.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</row>
    <row r="13" spans="1:15" ht="16.5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21"/>
    </row>
    <row r="14" spans="1:15" ht="19.5" customHeight="1">
      <c r="A14" s="46" t="s">
        <v>50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17"/>
      <c r="O14" s="21"/>
    </row>
    <row r="15" spans="1:15" ht="18">
      <c r="A15" s="45" t="s">
        <v>51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21"/>
    </row>
    <row r="16" spans="1:14" ht="14.25">
      <c r="A16" s="45" t="s">
        <v>47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4.2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4" ht="14.25" customHeight="1">
      <c r="A18" s="45" t="s">
        <v>48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</row>
    <row r="19" spans="1:14" ht="14.2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</row>
    <row r="20" spans="1:10" ht="14.25">
      <c r="A20" s="18"/>
      <c r="B20" s="18"/>
      <c r="C20" s="18"/>
      <c r="D20" s="18"/>
      <c r="E20" s="18"/>
      <c r="F20" s="18"/>
      <c r="G20" s="18"/>
      <c r="H20" s="18"/>
      <c r="I20" s="18"/>
      <c r="J20" s="18"/>
    </row>
    <row r="21" spans="1:10" ht="14.25">
      <c r="A21" s="18"/>
      <c r="B21" s="18"/>
      <c r="C21" s="18"/>
      <c r="D21" s="18"/>
      <c r="E21" s="18"/>
      <c r="F21" s="18"/>
      <c r="G21" s="18"/>
      <c r="H21" s="18"/>
      <c r="I21" s="18"/>
      <c r="J21" s="18"/>
    </row>
    <row r="22" spans="1:10" ht="15">
      <c r="A22" s="18"/>
      <c r="B22" s="18"/>
      <c r="C22" s="18"/>
      <c r="D22" s="18"/>
      <c r="E22" s="18"/>
      <c r="F22" s="18"/>
      <c r="G22" s="18"/>
      <c r="H22" s="18"/>
      <c r="I22" s="18"/>
      <c r="J22" s="18"/>
    </row>
    <row r="23" spans="1:10" ht="15">
      <c r="A23" s="18"/>
      <c r="B23" s="18"/>
      <c r="C23" s="18"/>
      <c r="D23" s="18"/>
      <c r="E23" s="18"/>
      <c r="F23" s="18"/>
      <c r="G23" s="18"/>
      <c r="H23" s="18"/>
      <c r="I23" s="18"/>
      <c r="J23" s="18"/>
    </row>
    <row r="24" spans="1:10" ht="15">
      <c r="A24" s="18"/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15">
      <c r="A25" s="18"/>
      <c r="B25" s="18"/>
      <c r="C25" s="18"/>
      <c r="D25" s="18"/>
      <c r="E25" s="18"/>
      <c r="F25" s="18"/>
      <c r="G25" s="18"/>
      <c r="H25" s="18"/>
      <c r="I25" s="18"/>
      <c r="J25" s="18"/>
    </row>
    <row r="27" spans="2:14" ht="28.5">
      <c r="B27" s="44" t="s">
        <v>67</v>
      </c>
      <c r="C27" s="44"/>
      <c r="D27" s="44"/>
      <c r="L27" s="44"/>
      <c r="M27" s="44"/>
      <c r="N27" s="44"/>
    </row>
    <row r="28" spans="12:14" ht="28.5">
      <c r="L28" s="44"/>
      <c r="M28" s="44"/>
      <c r="N28" s="44"/>
    </row>
  </sheetData>
  <sheetProtection/>
  <mergeCells count="10">
    <mergeCell ref="L28:N28"/>
    <mergeCell ref="A18:N19"/>
    <mergeCell ref="A14:M14"/>
    <mergeCell ref="A1:N1"/>
    <mergeCell ref="A3:N5"/>
    <mergeCell ref="A6:N13"/>
    <mergeCell ref="A15:N15"/>
    <mergeCell ref="A16:N17"/>
    <mergeCell ref="L27:N27"/>
    <mergeCell ref="B27:D27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3"/>
  <dimension ref="A1:S59"/>
  <sheetViews>
    <sheetView showGridLines="0" zoomScalePageLayoutView="0" workbookViewId="0" topLeftCell="A1">
      <selection activeCell="K2" sqref="K2:N3"/>
    </sheetView>
  </sheetViews>
  <sheetFormatPr defaultColWidth="11.421875" defaultRowHeight="15"/>
  <cols>
    <col min="1" max="1" width="6.57421875" style="0" customWidth="1"/>
    <col min="4" max="4" width="4.57421875" style="0" customWidth="1"/>
    <col min="12" max="12" width="4.57421875" style="0" customWidth="1"/>
    <col min="16" max="16" width="6.57421875" style="0" customWidth="1"/>
  </cols>
  <sheetData>
    <row r="1" spans="1:19" ht="14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4.75" customHeight="1">
      <c r="A2" s="4"/>
      <c r="B2" s="55" t="str">
        <f>OBSERVATION!B2</f>
        <v>EQUIPE A</v>
      </c>
      <c r="C2" s="55"/>
      <c r="D2" s="55"/>
      <c r="E2" s="55"/>
      <c r="F2" s="11"/>
      <c r="G2" s="4"/>
      <c r="H2" s="4"/>
      <c r="I2" s="4"/>
      <c r="J2" s="12"/>
      <c r="K2" s="55" t="str">
        <f>OBSERVATION!K2</f>
        <v>EQUIPE B</v>
      </c>
      <c r="L2" s="55"/>
      <c r="M2" s="55"/>
      <c r="N2" s="55"/>
      <c r="O2" s="11"/>
      <c r="P2" s="4"/>
      <c r="Q2" s="4"/>
      <c r="R2" s="4"/>
      <c r="S2" s="4"/>
    </row>
    <row r="3" spans="1:19" ht="24.75" customHeight="1">
      <c r="A3" s="4"/>
      <c r="B3" s="55"/>
      <c r="C3" s="55"/>
      <c r="D3" s="55"/>
      <c r="E3" s="55"/>
      <c r="F3" s="11"/>
      <c r="G3" s="4"/>
      <c r="H3" s="4"/>
      <c r="I3" s="4"/>
      <c r="J3" s="12"/>
      <c r="K3" s="55"/>
      <c r="L3" s="55"/>
      <c r="M3" s="55"/>
      <c r="N3" s="55"/>
      <c r="O3" s="4"/>
      <c r="P3" s="4"/>
      <c r="Q3" s="4"/>
      <c r="R3" s="4"/>
      <c r="S3" s="4"/>
    </row>
    <row r="4" spans="1:19" ht="6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4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6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5" thickTop="1">
      <c r="A7" s="4"/>
      <c r="B7" s="4"/>
      <c r="C7" s="4"/>
      <c r="D7" s="4"/>
      <c r="E7" s="4"/>
      <c r="F7" s="4"/>
      <c r="G7" s="56" t="s">
        <v>35</v>
      </c>
      <c r="H7" s="57"/>
      <c r="I7" s="57"/>
      <c r="J7" s="58"/>
      <c r="K7" s="4"/>
      <c r="L7" s="4"/>
      <c r="M7" s="4"/>
      <c r="N7" s="4"/>
      <c r="O7" s="4"/>
      <c r="P7" s="4"/>
      <c r="Q7" s="4"/>
      <c r="R7" s="4"/>
      <c r="S7" s="4"/>
    </row>
    <row r="8" spans="1:19" ht="15" thickBot="1">
      <c r="A8" s="4"/>
      <c r="B8" s="4"/>
      <c r="C8" s="4"/>
      <c r="D8" s="4"/>
      <c r="E8" s="4"/>
      <c r="F8" s="4"/>
      <c r="G8" s="59"/>
      <c r="H8" s="60"/>
      <c r="I8" s="60"/>
      <c r="J8" s="61"/>
      <c r="K8" s="4"/>
      <c r="L8" s="4"/>
      <c r="M8" s="4"/>
      <c r="N8" s="4"/>
      <c r="O8" s="4"/>
      <c r="P8" s="4"/>
      <c r="Q8" s="4"/>
      <c r="R8" s="4"/>
      <c r="S8" s="4"/>
    </row>
    <row r="9" spans="1:19" ht="15" thickTop="1">
      <c r="A9" s="4"/>
      <c r="B9" s="4"/>
      <c r="C9" s="4"/>
      <c r="D9" s="4"/>
      <c r="E9" s="4"/>
      <c r="F9" s="4"/>
      <c r="G9" s="62">
        <v>0</v>
      </c>
      <c r="H9" s="63"/>
      <c r="I9" s="66">
        <v>0</v>
      </c>
      <c r="J9" s="63"/>
      <c r="K9" s="4"/>
      <c r="L9" s="4"/>
      <c r="M9" s="4"/>
      <c r="N9" s="4"/>
      <c r="O9" s="4"/>
      <c r="P9" s="4"/>
      <c r="Q9" s="4"/>
      <c r="R9" s="4"/>
      <c r="S9" s="4"/>
    </row>
    <row r="10" spans="1:19" ht="14.25">
      <c r="A10" s="4"/>
      <c r="B10" s="4"/>
      <c r="C10" s="4"/>
      <c r="D10" s="4"/>
      <c r="E10" s="4"/>
      <c r="F10" s="4"/>
      <c r="G10" s="62"/>
      <c r="H10" s="63"/>
      <c r="I10" s="66"/>
      <c r="J10" s="63"/>
      <c r="K10" s="4"/>
      <c r="L10" s="4"/>
      <c r="M10" s="4"/>
      <c r="N10" s="4"/>
      <c r="O10" s="4"/>
      <c r="P10" s="4"/>
      <c r="Q10" s="4"/>
      <c r="R10" s="4"/>
      <c r="S10" s="4"/>
    </row>
    <row r="11" spans="1:19" ht="14.25">
      <c r="A11" s="4"/>
      <c r="B11" s="4"/>
      <c r="C11" s="4"/>
      <c r="D11" s="4"/>
      <c r="E11" s="4"/>
      <c r="F11" s="4"/>
      <c r="G11" s="62"/>
      <c r="H11" s="63"/>
      <c r="I11" s="66"/>
      <c r="J11" s="63"/>
      <c r="K11" s="4"/>
      <c r="L11" s="4"/>
      <c r="M11" s="4"/>
      <c r="N11" s="4"/>
      <c r="O11" s="4"/>
      <c r="P11" s="4"/>
      <c r="Q11" s="4"/>
      <c r="R11" s="4"/>
      <c r="S11" s="4"/>
    </row>
    <row r="12" spans="1:19" ht="14.25">
      <c r="A12" s="4"/>
      <c r="B12" s="4"/>
      <c r="C12" s="4"/>
      <c r="D12" s="4"/>
      <c r="E12" s="4"/>
      <c r="F12" s="4"/>
      <c r="G12" s="62"/>
      <c r="H12" s="63"/>
      <c r="I12" s="66"/>
      <c r="J12" s="63"/>
      <c r="K12" s="4"/>
      <c r="L12" s="4"/>
      <c r="M12" s="4"/>
      <c r="N12" s="4"/>
      <c r="O12" s="4"/>
      <c r="P12" s="4"/>
      <c r="Q12" s="4"/>
      <c r="R12" s="4"/>
      <c r="S12" s="4"/>
    </row>
    <row r="13" spans="1:19" ht="15" thickBot="1">
      <c r="A13" s="4"/>
      <c r="B13" s="4"/>
      <c r="C13" s="4"/>
      <c r="D13" s="4"/>
      <c r="E13" s="4"/>
      <c r="F13" s="4"/>
      <c r="G13" s="64"/>
      <c r="H13" s="65"/>
      <c r="I13" s="67"/>
      <c r="J13" s="65"/>
      <c r="K13" s="4"/>
      <c r="L13" s="4"/>
      <c r="M13" s="4"/>
      <c r="N13" s="4"/>
      <c r="O13" s="4"/>
      <c r="P13" s="4"/>
      <c r="Q13" s="4"/>
      <c r="R13" s="4"/>
      <c r="S13" s="4"/>
    </row>
    <row r="14" spans="1:19" ht="15" thickTop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7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6" customHeight="1">
      <c r="A16" s="4"/>
      <c r="B16" s="4">
        <v>3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>
        <v>1</v>
      </c>
      <c r="O16" s="4"/>
      <c r="P16" s="4"/>
      <c r="Q16" s="4"/>
      <c r="R16" s="4"/>
      <c r="S16" s="4"/>
    </row>
    <row r="17" spans="1:19" ht="5.2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s="9" customFormat="1" ht="24.75" customHeight="1">
      <c r="A18" s="6"/>
      <c r="B18" s="68" t="s">
        <v>36</v>
      </c>
      <c r="C18" s="68"/>
      <c r="D18" s="8"/>
      <c r="E18" s="16"/>
      <c r="F18" s="14">
        <f>IF(ISBLANK(E18),"",E18/SUM(E18:E20))</f>
      </c>
      <c r="G18" s="8"/>
      <c r="H18" s="8"/>
      <c r="I18" s="8"/>
      <c r="J18" s="68" t="s">
        <v>36</v>
      </c>
      <c r="K18" s="68"/>
      <c r="L18" s="8"/>
      <c r="M18" s="16"/>
      <c r="N18" s="14">
        <f>IF(ISBLANK(M18),"",M18/SUM(M18:M20))</f>
      </c>
      <c r="O18" s="8"/>
      <c r="P18" s="8"/>
      <c r="Q18" s="8"/>
      <c r="R18" s="8"/>
      <c r="S18" s="8"/>
    </row>
    <row r="19" spans="1:19" s="9" customFormat="1" ht="24.75" customHeight="1">
      <c r="A19" s="6"/>
      <c r="B19" s="68" t="s">
        <v>44</v>
      </c>
      <c r="C19" s="68"/>
      <c r="D19" s="8"/>
      <c r="E19" s="16"/>
      <c r="F19" s="14">
        <f>IF(ISBLANK(E19),"",E19/SUM(E18:E20))</f>
      </c>
      <c r="G19" s="8"/>
      <c r="H19" s="8"/>
      <c r="I19" s="8"/>
      <c r="J19" s="68" t="s">
        <v>44</v>
      </c>
      <c r="K19" s="68"/>
      <c r="L19" s="8"/>
      <c r="M19" s="16"/>
      <c r="N19" s="14">
        <f>IF(ISBLANK(M19),"",M19/SUM(M18:M20))</f>
      </c>
      <c r="O19" s="8"/>
      <c r="P19" s="8"/>
      <c r="Q19" s="8"/>
      <c r="R19" s="8"/>
      <c r="S19" s="8"/>
    </row>
    <row r="20" spans="1:19" s="9" customFormat="1" ht="24.75" customHeight="1">
      <c r="A20" s="6"/>
      <c r="B20" s="68" t="s">
        <v>6</v>
      </c>
      <c r="C20" s="68"/>
      <c r="D20" s="8"/>
      <c r="E20" s="16"/>
      <c r="F20" s="14">
        <f>IF(ISBLANK(E20),"",E20/SUM(E18:E20))</f>
      </c>
      <c r="G20" s="8"/>
      <c r="H20" s="8"/>
      <c r="I20" s="8"/>
      <c r="J20" s="68" t="s">
        <v>6</v>
      </c>
      <c r="K20" s="68"/>
      <c r="L20" s="8"/>
      <c r="M20" s="16"/>
      <c r="N20" s="14">
        <f>IF(ISBLANK(M20),"",M20/SUM(M18:M20))</f>
      </c>
      <c r="O20" s="8"/>
      <c r="P20" s="8"/>
      <c r="Q20" s="8"/>
      <c r="R20" s="8"/>
      <c r="S20" s="8"/>
    </row>
    <row r="21" spans="1:19" s="9" customFormat="1" ht="6" customHeight="1">
      <c r="A21" s="8"/>
      <c r="B21" s="8"/>
      <c r="C21" s="8"/>
      <c r="D21" s="8"/>
      <c r="E21" s="13"/>
      <c r="F21" s="13"/>
      <c r="G21" s="8"/>
      <c r="H21" s="8"/>
      <c r="I21" s="8"/>
      <c r="J21" s="8"/>
      <c r="K21" s="8"/>
      <c r="L21" s="8"/>
      <c r="M21" s="13"/>
      <c r="N21" s="13"/>
      <c r="O21" s="8"/>
      <c r="P21" s="8"/>
      <c r="Q21" s="8"/>
      <c r="R21" s="8"/>
      <c r="S21" s="8"/>
    </row>
    <row r="22" spans="1:19" s="9" customFormat="1" ht="24.75" customHeight="1">
      <c r="A22" s="6"/>
      <c r="B22" s="68" t="s">
        <v>37</v>
      </c>
      <c r="C22" s="68"/>
      <c r="D22" s="8"/>
      <c r="E22" s="16"/>
      <c r="F22" s="14">
        <f>IF(ISBLANK(E22),"",E22/SUM(E22:E24))</f>
      </c>
      <c r="G22" s="8"/>
      <c r="H22" s="8"/>
      <c r="I22" s="6"/>
      <c r="J22" s="68" t="s">
        <v>37</v>
      </c>
      <c r="K22" s="68"/>
      <c r="L22" s="8"/>
      <c r="M22" s="16"/>
      <c r="N22" s="14">
        <f>IF(ISBLANK(M22),"",M22/SUM(M22:M24))</f>
      </c>
      <c r="O22" s="8"/>
      <c r="P22" s="8"/>
      <c r="Q22" s="8"/>
      <c r="R22" s="8"/>
      <c r="S22" s="8"/>
    </row>
    <row r="23" spans="1:19" s="9" customFormat="1" ht="24.75" customHeight="1">
      <c r="A23" s="6"/>
      <c r="B23" s="68" t="s">
        <v>38</v>
      </c>
      <c r="C23" s="68"/>
      <c r="D23" s="8"/>
      <c r="E23" s="16"/>
      <c r="F23" s="14">
        <f>IF(ISBLANK(E23),"",E23/SUM(E22:E24))</f>
      </c>
      <c r="G23" s="8"/>
      <c r="H23" s="8"/>
      <c r="I23" s="6"/>
      <c r="J23" s="68" t="s">
        <v>38</v>
      </c>
      <c r="K23" s="68"/>
      <c r="L23" s="8"/>
      <c r="M23" s="16"/>
      <c r="N23" s="14">
        <f>IF(ISBLANK(M23),"",M23/SUM(M22:M24))</f>
      </c>
      <c r="O23" s="8"/>
      <c r="P23" s="8"/>
      <c r="Q23" s="8"/>
      <c r="R23" s="8"/>
      <c r="S23" s="8"/>
    </row>
    <row r="24" spans="1:19" s="9" customFormat="1" ht="24.75" customHeight="1">
      <c r="A24" s="6"/>
      <c r="B24" s="68" t="s">
        <v>5</v>
      </c>
      <c r="C24" s="68"/>
      <c r="D24" s="8"/>
      <c r="E24" s="16"/>
      <c r="F24" s="14">
        <f>IF(ISBLANK(E24),"",E24/SUM(E22:E24))</f>
      </c>
      <c r="G24" s="8"/>
      <c r="H24" s="8"/>
      <c r="I24" s="6"/>
      <c r="J24" s="68" t="s">
        <v>5</v>
      </c>
      <c r="K24" s="68"/>
      <c r="L24" s="8"/>
      <c r="M24" s="16"/>
      <c r="N24" s="14">
        <f>IF(ISBLANK(M24),"",M24/SUM(M22:M24))</f>
      </c>
      <c r="O24" s="8"/>
      <c r="P24" s="8"/>
      <c r="Q24" s="8"/>
      <c r="R24" s="8"/>
      <c r="S24" s="8"/>
    </row>
    <row r="25" spans="1:19" s="9" customFormat="1" ht="6" customHeight="1">
      <c r="A25" s="8"/>
      <c r="B25" s="8"/>
      <c r="C25" s="8"/>
      <c r="D25" s="8"/>
      <c r="E25" s="13"/>
      <c r="F25" s="13" t="s">
        <v>43</v>
      </c>
      <c r="G25" s="8"/>
      <c r="H25" s="8"/>
      <c r="I25" s="8"/>
      <c r="J25" s="8"/>
      <c r="K25" s="8"/>
      <c r="L25" s="8"/>
      <c r="M25" s="13"/>
      <c r="N25" s="13"/>
      <c r="O25" s="8"/>
      <c r="P25" s="8"/>
      <c r="Q25" s="8"/>
      <c r="R25" s="8"/>
      <c r="S25" s="8"/>
    </row>
    <row r="26" spans="1:19" s="9" customFormat="1" ht="24.75" customHeight="1">
      <c r="A26" s="6"/>
      <c r="B26" s="68" t="s">
        <v>39</v>
      </c>
      <c r="C26" s="68"/>
      <c r="D26" s="8"/>
      <c r="E26" s="16"/>
      <c r="F26" s="14">
        <f>IF(G9=0,"",IF(ISBLANK(E26),"",E26/G9))</f>
      </c>
      <c r="G26" s="8"/>
      <c r="H26" s="8"/>
      <c r="I26" s="6"/>
      <c r="J26" s="68" t="s">
        <v>39</v>
      </c>
      <c r="K26" s="68"/>
      <c r="L26" s="8"/>
      <c r="M26" s="16"/>
      <c r="N26" s="14">
        <f>IF(I9=0,"",IF(ISBLANK(M26),"",M26/I9))</f>
      </c>
      <c r="O26" s="8"/>
      <c r="P26" s="8"/>
      <c r="Q26" s="8"/>
      <c r="R26" s="8"/>
      <c r="S26" s="8"/>
    </row>
    <row r="27" spans="1:19" s="9" customFormat="1" ht="24.75" customHeight="1">
      <c r="A27" s="6"/>
      <c r="B27" s="68" t="s">
        <v>40</v>
      </c>
      <c r="C27" s="68"/>
      <c r="D27" s="8"/>
      <c r="E27" s="16"/>
      <c r="F27" s="14">
        <f>IF(G9=0,"",IF(ISBLANK(E27),"",E27/G9))</f>
      </c>
      <c r="G27" s="15">
        <f>IF(AND(G9=0,I9=0),"",IF(G9&lt;5,"",IF(AND(F23&gt;50%,F23&lt;100%),1,IF(F24&lt;20%,1,IF(F20&lt;20%,2,IF(F26&lt;20%,3,IF(F27&lt;20%,4,4)))))))</f>
      </c>
      <c r="H27" s="8"/>
      <c r="I27" s="6"/>
      <c r="J27" s="68" t="s">
        <v>40</v>
      </c>
      <c r="K27" s="68"/>
      <c r="L27" s="8"/>
      <c r="M27" s="16"/>
      <c r="N27" s="14">
        <f>IF(I9=0,"",IF(ISBLANK(M27),"",M27/I9))</f>
      </c>
      <c r="O27" s="15">
        <f>IF(AND(G9=0,I9=0),"",IF(I9&lt;5,"",IF(AND(N23&gt;50%,N23&lt;100%),1,IF(N24&lt;20%,1,IF(N20&lt;20%,2,IF(N26&lt;20%,3,IF(N27&lt;20%,4,4)))))))</f>
      </c>
      <c r="P27" s="8"/>
      <c r="Q27" s="8"/>
      <c r="R27" s="8"/>
      <c r="S27" s="8"/>
    </row>
    <row r="28" spans="1:19" ht="14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30.75">
      <c r="A29" s="76" t="s">
        <v>41</v>
      </c>
      <c r="B29" s="76"/>
      <c r="C29" s="76"/>
      <c r="D29" s="76"/>
      <c r="E29" s="76"/>
      <c r="F29" s="76"/>
      <c r="G29" s="76"/>
      <c r="H29" s="76"/>
      <c r="I29" s="71" t="s">
        <v>41</v>
      </c>
      <c r="J29" s="71"/>
      <c r="K29" s="71"/>
      <c r="L29" s="71"/>
      <c r="M29" s="71"/>
      <c r="N29" s="71"/>
      <c r="O29" s="71"/>
      <c r="P29" s="71"/>
      <c r="Q29" s="4"/>
      <c r="R29" s="4"/>
      <c r="S29" s="4"/>
    </row>
    <row r="30" spans="1:19" ht="14.25">
      <c r="A30" s="73">
        <f>IF(G27="","",VLOOKUP(G27,COMMENTAIRES!A3:E8,4,FALSE))</f>
      </c>
      <c r="B30" s="73"/>
      <c r="C30" s="73"/>
      <c r="D30" s="73"/>
      <c r="E30" s="73"/>
      <c r="F30" s="73"/>
      <c r="G30" s="73"/>
      <c r="H30" s="73"/>
      <c r="I30" s="93">
        <f>IF(O27="","",VLOOKUP(O27,COMMENTAIRES!A3:E8,4,FALSE))</f>
      </c>
      <c r="J30" s="93"/>
      <c r="K30" s="93"/>
      <c r="L30" s="93"/>
      <c r="M30" s="93"/>
      <c r="N30" s="93"/>
      <c r="O30" s="93"/>
      <c r="P30" s="93"/>
      <c r="Q30" s="4"/>
      <c r="R30" s="4"/>
      <c r="S30" s="4"/>
    </row>
    <row r="31" spans="1:19" ht="14.25">
      <c r="A31" s="73"/>
      <c r="B31" s="73"/>
      <c r="C31" s="73"/>
      <c r="D31" s="73"/>
      <c r="E31" s="73"/>
      <c r="F31" s="73"/>
      <c r="G31" s="73"/>
      <c r="H31" s="73"/>
      <c r="I31" s="93"/>
      <c r="J31" s="93"/>
      <c r="K31" s="93"/>
      <c r="L31" s="93"/>
      <c r="M31" s="93"/>
      <c r="N31" s="93"/>
      <c r="O31" s="93"/>
      <c r="P31" s="93"/>
      <c r="Q31" s="4"/>
      <c r="R31" s="4"/>
      <c r="S31" s="4"/>
    </row>
    <row r="32" spans="1:19" ht="14.25">
      <c r="A32" s="73"/>
      <c r="B32" s="73"/>
      <c r="C32" s="73"/>
      <c r="D32" s="73"/>
      <c r="E32" s="73"/>
      <c r="F32" s="73"/>
      <c r="G32" s="73"/>
      <c r="H32" s="73"/>
      <c r="I32" s="93"/>
      <c r="J32" s="93"/>
      <c r="K32" s="93"/>
      <c r="L32" s="93"/>
      <c r="M32" s="93"/>
      <c r="N32" s="93"/>
      <c r="O32" s="93"/>
      <c r="P32" s="93"/>
      <c r="Q32" s="4"/>
      <c r="R32" s="4"/>
      <c r="S32" s="4"/>
    </row>
    <row r="33" spans="1:19" ht="14.25">
      <c r="A33" s="73"/>
      <c r="B33" s="73"/>
      <c r="C33" s="73"/>
      <c r="D33" s="73"/>
      <c r="E33" s="73"/>
      <c r="F33" s="73"/>
      <c r="G33" s="73"/>
      <c r="H33" s="73"/>
      <c r="I33" s="93"/>
      <c r="J33" s="93"/>
      <c r="K33" s="93"/>
      <c r="L33" s="93"/>
      <c r="M33" s="93"/>
      <c r="N33" s="93"/>
      <c r="O33" s="93"/>
      <c r="P33" s="93"/>
      <c r="Q33" s="4"/>
      <c r="R33" s="4"/>
      <c r="S33" s="4"/>
    </row>
    <row r="34" spans="1:19" ht="14.25">
      <c r="A34" s="73"/>
      <c r="B34" s="73"/>
      <c r="C34" s="73"/>
      <c r="D34" s="73"/>
      <c r="E34" s="73"/>
      <c r="F34" s="73"/>
      <c r="G34" s="73"/>
      <c r="H34" s="73"/>
      <c r="I34" s="93"/>
      <c r="J34" s="93"/>
      <c r="K34" s="93"/>
      <c r="L34" s="93"/>
      <c r="M34" s="93"/>
      <c r="N34" s="93"/>
      <c r="O34" s="93"/>
      <c r="P34" s="93"/>
      <c r="Q34" s="4"/>
      <c r="R34" s="4"/>
      <c r="S34" s="4"/>
    </row>
    <row r="35" spans="1:19" ht="14.25">
      <c r="A35" s="73"/>
      <c r="B35" s="73"/>
      <c r="C35" s="73"/>
      <c r="D35" s="73"/>
      <c r="E35" s="73"/>
      <c r="F35" s="73"/>
      <c r="G35" s="73"/>
      <c r="H35" s="73"/>
      <c r="I35" s="93"/>
      <c r="J35" s="93"/>
      <c r="K35" s="93"/>
      <c r="L35" s="93"/>
      <c r="M35" s="93"/>
      <c r="N35" s="93"/>
      <c r="O35" s="93"/>
      <c r="P35" s="93"/>
      <c r="Q35" s="4"/>
      <c r="R35" s="4"/>
      <c r="S35" s="4"/>
    </row>
    <row r="36" spans="1:19" ht="14.25">
      <c r="A36" s="73"/>
      <c r="B36" s="73"/>
      <c r="C36" s="73"/>
      <c r="D36" s="73"/>
      <c r="E36" s="73"/>
      <c r="F36" s="73"/>
      <c r="G36" s="73"/>
      <c r="H36" s="73"/>
      <c r="I36" s="93"/>
      <c r="J36" s="93"/>
      <c r="K36" s="93"/>
      <c r="L36" s="93"/>
      <c r="M36" s="93"/>
      <c r="N36" s="93"/>
      <c r="O36" s="93"/>
      <c r="P36" s="93"/>
      <c r="Q36" s="4"/>
      <c r="R36" s="4"/>
      <c r="S36" s="4"/>
    </row>
    <row r="37" spans="1:19" ht="14.25">
      <c r="A37" s="73"/>
      <c r="B37" s="73"/>
      <c r="C37" s="73"/>
      <c r="D37" s="73"/>
      <c r="E37" s="73"/>
      <c r="F37" s="73"/>
      <c r="G37" s="73"/>
      <c r="H37" s="73"/>
      <c r="I37" s="93"/>
      <c r="J37" s="93"/>
      <c r="K37" s="93"/>
      <c r="L37" s="93"/>
      <c r="M37" s="93"/>
      <c r="N37" s="93"/>
      <c r="O37" s="93"/>
      <c r="P37" s="93"/>
      <c r="Q37" s="4"/>
      <c r="R37" s="4"/>
      <c r="S37" s="4"/>
    </row>
    <row r="38" spans="1:19" ht="14.25">
      <c r="A38" s="73"/>
      <c r="B38" s="73"/>
      <c r="C38" s="73"/>
      <c r="D38" s="73"/>
      <c r="E38" s="73"/>
      <c r="F38" s="73"/>
      <c r="G38" s="73"/>
      <c r="H38" s="73"/>
      <c r="I38" s="93"/>
      <c r="J38" s="93"/>
      <c r="K38" s="93"/>
      <c r="L38" s="93"/>
      <c r="M38" s="93"/>
      <c r="N38" s="93"/>
      <c r="O38" s="93"/>
      <c r="P38" s="93"/>
      <c r="Q38" s="4"/>
      <c r="R38" s="4"/>
      <c r="S38" s="4"/>
    </row>
    <row r="39" spans="1:19" ht="14.25">
      <c r="A39" s="73"/>
      <c r="B39" s="73"/>
      <c r="C39" s="73"/>
      <c r="D39" s="73"/>
      <c r="E39" s="73"/>
      <c r="F39" s="73"/>
      <c r="G39" s="73"/>
      <c r="H39" s="73"/>
      <c r="I39" s="93"/>
      <c r="J39" s="93"/>
      <c r="K39" s="93"/>
      <c r="L39" s="93"/>
      <c r="M39" s="93"/>
      <c r="N39" s="93"/>
      <c r="O39" s="93"/>
      <c r="P39" s="93"/>
      <c r="Q39" s="4"/>
      <c r="R39" s="4"/>
      <c r="S39" s="4"/>
    </row>
    <row r="40" spans="1:19" ht="14.25">
      <c r="A40" s="73"/>
      <c r="B40" s="73"/>
      <c r="C40" s="73"/>
      <c r="D40" s="73"/>
      <c r="E40" s="73"/>
      <c r="F40" s="73"/>
      <c r="G40" s="73"/>
      <c r="H40" s="73"/>
      <c r="I40" s="93"/>
      <c r="J40" s="93"/>
      <c r="K40" s="93"/>
      <c r="L40" s="93"/>
      <c r="M40" s="93"/>
      <c r="N40" s="93"/>
      <c r="O40" s="93"/>
      <c r="P40" s="93"/>
      <c r="Q40" s="4"/>
      <c r="R40" s="4"/>
      <c r="S40" s="4"/>
    </row>
    <row r="41" spans="1:19" ht="30.75">
      <c r="A41" s="77" t="s">
        <v>42</v>
      </c>
      <c r="B41" s="77"/>
      <c r="C41" s="77"/>
      <c r="D41" s="77"/>
      <c r="E41" s="77"/>
      <c r="F41" s="77"/>
      <c r="G41" s="77"/>
      <c r="H41" s="77"/>
      <c r="I41" s="74" t="s">
        <v>42</v>
      </c>
      <c r="J41" s="74"/>
      <c r="K41" s="74"/>
      <c r="L41" s="74"/>
      <c r="M41" s="74"/>
      <c r="N41" s="74"/>
      <c r="O41" s="74"/>
      <c r="P41" s="74"/>
      <c r="Q41" s="4"/>
      <c r="R41" s="4"/>
      <c r="S41" s="4"/>
    </row>
    <row r="42" spans="1:19" ht="14.25" customHeight="1">
      <c r="A42" s="78">
        <f>IF(G27="","",VLOOKUP(G27,COMMENTAIRES!A3:E8,5,FALSE))</f>
      </c>
      <c r="B42" s="78"/>
      <c r="C42" s="78"/>
      <c r="D42" s="78"/>
      <c r="E42" s="78"/>
      <c r="F42" s="78"/>
      <c r="G42" s="78"/>
      <c r="H42" s="78"/>
      <c r="I42" s="75">
        <f>IF(O27="","",VLOOKUP(O27,COMMENTAIRES!A3:E8,5,FALSE))</f>
      </c>
      <c r="J42" s="75"/>
      <c r="K42" s="75"/>
      <c r="L42" s="75"/>
      <c r="M42" s="75"/>
      <c r="N42" s="75"/>
      <c r="O42" s="75"/>
      <c r="P42" s="75"/>
      <c r="Q42" s="4"/>
      <c r="R42" s="4"/>
      <c r="S42" s="4"/>
    </row>
    <row r="43" spans="1:19" ht="14.25" customHeight="1">
      <c r="A43" s="78"/>
      <c r="B43" s="78"/>
      <c r="C43" s="78"/>
      <c r="D43" s="78"/>
      <c r="E43" s="78"/>
      <c r="F43" s="78"/>
      <c r="G43" s="78"/>
      <c r="H43" s="78"/>
      <c r="I43" s="75"/>
      <c r="J43" s="75"/>
      <c r="K43" s="75"/>
      <c r="L43" s="75"/>
      <c r="M43" s="75"/>
      <c r="N43" s="75"/>
      <c r="O43" s="75"/>
      <c r="P43" s="75"/>
      <c r="Q43" s="4"/>
      <c r="R43" s="4"/>
      <c r="S43" s="4"/>
    </row>
    <row r="44" spans="1:19" ht="14.25" customHeight="1">
      <c r="A44" s="78"/>
      <c r="B44" s="78"/>
      <c r="C44" s="78"/>
      <c r="D44" s="78"/>
      <c r="E44" s="78"/>
      <c r="F44" s="78"/>
      <c r="G44" s="78"/>
      <c r="H44" s="78"/>
      <c r="I44" s="75"/>
      <c r="J44" s="75"/>
      <c r="K44" s="75"/>
      <c r="L44" s="75"/>
      <c r="M44" s="75"/>
      <c r="N44" s="75"/>
      <c r="O44" s="75"/>
      <c r="P44" s="75"/>
      <c r="Q44" s="4"/>
      <c r="R44" s="4"/>
      <c r="S44" s="4"/>
    </row>
    <row r="45" spans="1:19" ht="14.25" customHeight="1">
      <c r="A45" s="78"/>
      <c r="B45" s="78"/>
      <c r="C45" s="78"/>
      <c r="D45" s="78"/>
      <c r="E45" s="78"/>
      <c r="F45" s="78"/>
      <c r="G45" s="78"/>
      <c r="H45" s="78"/>
      <c r="I45" s="75"/>
      <c r="J45" s="75"/>
      <c r="K45" s="75"/>
      <c r="L45" s="75"/>
      <c r="M45" s="75"/>
      <c r="N45" s="75"/>
      <c r="O45" s="75"/>
      <c r="P45" s="75"/>
      <c r="Q45" s="4"/>
      <c r="R45" s="4"/>
      <c r="S45" s="4"/>
    </row>
    <row r="46" spans="1:19" ht="14.25" customHeight="1">
      <c r="A46" s="78"/>
      <c r="B46" s="78"/>
      <c r="C46" s="78"/>
      <c r="D46" s="78"/>
      <c r="E46" s="78"/>
      <c r="F46" s="78"/>
      <c r="G46" s="78"/>
      <c r="H46" s="78"/>
      <c r="I46" s="75"/>
      <c r="J46" s="75"/>
      <c r="K46" s="75"/>
      <c r="L46" s="75"/>
      <c r="M46" s="75"/>
      <c r="N46" s="75"/>
      <c r="O46" s="75"/>
      <c r="P46" s="75"/>
      <c r="Q46" s="4"/>
      <c r="R46" s="4"/>
      <c r="S46" s="4"/>
    </row>
    <row r="47" spans="1:19" ht="14.25" customHeight="1">
      <c r="A47" s="78"/>
      <c r="B47" s="78"/>
      <c r="C47" s="78"/>
      <c r="D47" s="78"/>
      <c r="E47" s="78"/>
      <c r="F47" s="78"/>
      <c r="G47" s="78"/>
      <c r="H47" s="78"/>
      <c r="I47" s="75"/>
      <c r="J47" s="75"/>
      <c r="K47" s="75"/>
      <c r="L47" s="75"/>
      <c r="M47" s="75"/>
      <c r="N47" s="75"/>
      <c r="O47" s="75"/>
      <c r="P47" s="75"/>
      <c r="Q47" s="4"/>
      <c r="R47" s="4"/>
      <c r="S47" s="4"/>
    </row>
    <row r="48" spans="1:19" ht="14.25" customHeight="1">
      <c r="A48" s="78"/>
      <c r="B48" s="78"/>
      <c r="C48" s="78"/>
      <c r="D48" s="78"/>
      <c r="E48" s="78"/>
      <c r="F48" s="78"/>
      <c r="G48" s="78"/>
      <c r="H48" s="78"/>
      <c r="I48" s="75"/>
      <c r="J48" s="75"/>
      <c r="K48" s="75"/>
      <c r="L48" s="75"/>
      <c r="M48" s="75"/>
      <c r="N48" s="75"/>
      <c r="O48" s="75"/>
      <c r="P48" s="75"/>
      <c r="Q48" s="4"/>
      <c r="R48" s="4"/>
      <c r="S48" s="4"/>
    </row>
    <row r="49" spans="1:19" ht="14.25" customHeight="1">
      <c r="A49" s="78"/>
      <c r="B49" s="78"/>
      <c r="C49" s="78"/>
      <c r="D49" s="78"/>
      <c r="E49" s="78"/>
      <c r="F49" s="78"/>
      <c r="G49" s="78"/>
      <c r="H49" s="78"/>
      <c r="I49" s="75"/>
      <c r="J49" s="75"/>
      <c r="K49" s="75"/>
      <c r="L49" s="75"/>
      <c r="M49" s="75"/>
      <c r="N49" s="75"/>
      <c r="O49" s="75"/>
      <c r="P49" s="75"/>
      <c r="Q49" s="4"/>
      <c r="R49" s="4"/>
      <c r="S49" s="4"/>
    </row>
    <row r="50" spans="1:19" ht="14.25" customHeight="1">
      <c r="A50" s="78"/>
      <c r="B50" s="78"/>
      <c r="C50" s="78"/>
      <c r="D50" s="78"/>
      <c r="E50" s="78"/>
      <c r="F50" s="78"/>
      <c r="G50" s="78"/>
      <c r="H50" s="78"/>
      <c r="I50" s="75"/>
      <c r="J50" s="75"/>
      <c r="K50" s="75"/>
      <c r="L50" s="75"/>
      <c r="M50" s="75"/>
      <c r="N50" s="75"/>
      <c r="O50" s="75"/>
      <c r="P50" s="75"/>
      <c r="Q50" s="4"/>
      <c r="R50" s="4"/>
      <c r="S50" s="4"/>
    </row>
    <row r="51" spans="1:19" ht="14.25" customHeight="1">
      <c r="A51" s="78"/>
      <c r="B51" s="78"/>
      <c r="C51" s="78"/>
      <c r="D51" s="78"/>
      <c r="E51" s="78"/>
      <c r="F51" s="78"/>
      <c r="G51" s="78"/>
      <c r="H51" s="78"/>
      <c r="I51" s="75"/>
      <c r="J51" s="75"/>
      <c r="K51" s="75"/>
      <c r="L51" s="75"/>
      <c r="M51" s="75"/>
      <c r="N51" s="75"/>
      <c r="O51" s="75"/>
      <c r="P51" s="75"/>
      <c r="Q51" s="4"/>
      <c r="R51" s="4"/>
      <c r="S51" s="4"/>
    </row>
    <row r="52" spans="1:19" ht="14.25" customHeight="1">
      <c r="A52" s="78"/>
      <c r="B52" s="78"/>
      <c r="C52" s="78"/>
      <c r="D52" s="78"/>
      <c r="E52" s="78"/>
      <c r="F52" s="78"/>
      <c r="G52" s="78"/>
      <c r="H52" s="78"/>
      <c r="I52" s="75"/>
      <c r="J52" s="75"/>
      <c r="K52" s="75"/>
      <c r="L52" s="75"/>
      <c r="M52" s="75"/>
      <c r="N52" s="75"/>
      <c r="O52" s="75"/>
      <c r="P52" s="75"/>
      <c r="Q52" s="4"/>
      <c r="R52" s="4"/>
      <c r="S52" s="4"/>
    </row>
    <row r="53" ht="223.5" customHeight="1"/>
    <row r="54" spans="1:2" ht="14.25">
      <c r="A54" s="10">
        <v>1</v>
      </c>
      <c r="B54" s="10" t="s">
        <v>29</v>
      </c>
    </row>
    <row r="55" spans="1:2" ht="14.25">
      <c r="A55" s="10">
        <v>2</v>
      </c>
      <c r="B55" s="10" t="s">
        <v>30</v>
      </c>
    </row>
    <row r="56" spans="1:2" ht="14.25">
      <c r="A56" s="10">
        <v>3</v>
      </c>
      <c r="B56" s="10" t="s">
        <v>31</v>
      </c>
    </row>
    <row r="57" spans="1:2" ht="14.25">
      <c r="A57" s="10">
        <v>4</v>
      </c>
      <c r="B57" s="10" t="s">
        <v>32</v>
      </c>
    </row>
    <row r="58" spans="1:2" ht="14.25">
      <c r="A58" s="10">
        <v>5</v>
      </c>
      <c r="B58" s="10" t="s">
        <v>33</v>
      </c>
    </row>
    <row r="59" spans="1:2" ht="14.25">
      <c r="A59" s="10">
        <v>6</v>
      </c>
      <c r="B59" s="10" t="s">
        <v>34</v>
      </c>
    </row>
  </sheetData>
  <sheetProtection/>
  <mergeCells count="29">
    <mergeCell ref="A41:H41"/>
    <mergeCell ref="I41:P41"/>
    <mergeCell ref="A42:H52"/>
    <mergeCell ref="I42:P52"/>
    <mergeCell ref="B27:C27"/>
    <mergeCell ref="J27:K27"/>
    <mergeCell ref="A29:H29"/>
    <mergeCell ref="I29:P29"/>
    <mergeCell ref="A30:H40"/>
    <mergeCell ref="I30:P40"/>
    <mergeCell ref="B23:C23"/>
    <mergeCell ref="J23:K23"/>
    <mergeCell ref="B24:C24"/>
    <mergeCell ref="J24:K24"/>
    <mergeCell ref="B26:C26"/>
    <mergeCell ref="J26:K26"/>
    <mergeCell ref="B19:C19"/>
    <mergeCell ref="J19:K19"/>
    <mergeCell ref="B20:C20"/>
    <mergeCell ref="J20:K20"/>
    <mergeCell ref="B22:C22"/>
    <mergeCell ref="J22:K22"/>
    <mergeCell ref="B2:E3"/>
    <mergeCell ref="K2:N3"/>
    <mergeCell ref="G7:J8"/>
    <mergeCell ref="G9:H13"/>
    <mergeCell ref="I9:J13"/>
    <mergeCell ref="B18:C18"/>
    <mergeCell ref="J18:K18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3"/>
  <dimension ref="A1:Q38"/>
  <sheetViews>
    <sheetView showRowColHeaders="0" zoomScalePageLayoutView="0" workbookViewId="0" topLeftCell="A1">
      <selection activeCell="K5" sqref="K5"/>
    </sheetView>
  </sheetViews>
  <sheetFormatPr defaultColWidth="11.421875" defaultRowHeight="15"/>
  <cols>
    <col min="1" max="1" width="9.8515625" style="0" customWidth="1"/>
    <col min="2" max="2" width="11.8515625" style="0" customWidth="1"/>
  </cols>
  <sheetData>
    <row r="1" spans="1:17" ht="80.25">
      <c r="A1" s="50" t="s">
        <v>67</v>
      </c>
      <c r="B1" s="50"/>
      <c r="C1" s="50"/>
      <c r="D1" s="50"/>
      <c r="E1" s="50"/>
      <c r="F1" s="50"/>
      <c r="G1" s="50"/>
      <c r="H1" s="50"/>
      <c r="I1" s="50"/>
      <c r="J1" s="4"/>
      <c r="K1" s="4"/>
      <c r="L1" s="4"/>
      <c r="M1" s="4"/>
      <c r="N1" s="4"/>
      <c r="O1" s="4"/>
      <c r="P1" s="4"/>
      <c r="Q1" s="4"/>
    </row>
    <row r="2" spans="1:17" ht="6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42.75" customHeight="1">
      <c r="A3" s="52" t="s">
        <v>66</v>
      </c>
      <c r="B3" s="52"/>
      <c r="C3" s="52"/>
      <c r="D3" s="52"/>
      <c r="E3" s="5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39.75" customHeight="1">
      <c r="A4" s="4"/>
      <c r="B4" s="22"/>
      <c r="C4" s="51" t="s">
        <v>57</v>
      </c>
      <c r="D4" s="51"/>
      <c r="E4" s="51"/>
      <c r="F4" s="4"/>
      <c r="G4" s="4"/>
      <c r="H4" s="4"/>
      <c r="I4" s="54" t="s">
        <v>63</v>
      </c>
      <c r="J4" s="54"/>
      <c r="K4" s="4"/>
      <c r="L4" s="4"/>
      <c r="M4" s="4"/>
      <c r="N4" s="4"/>
      <c r="O4" s="4"/>
      <c r="P4" s="4"/>
      <c r="Q4" s="4"/>
    </row>
    <row r="5" spans="1:17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39.75" customHeight="1">
      <c r="A6" s="4"/>
      <c r="B6" s="22"/>
      <c r="C6" s="53" t="s">
        <v>65</v>
      </c>
      <c r="D6" s="53"/>
      <c r="E6" s="5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9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9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42.75" customHeight="1">
      <c r="A9" s="52" t="s">
        <v>64</v>
      </c>
      <c r="B9" s="52"/>
      <c r="C9" s="52"/>
      <c r="D9" s="52"/>
      <c r="E9" s="52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43.5" customHeight="1">
      <c r="A10" s="4"/>
      <c r="B10" s="23">
        <v>1</v>
      </c>
      <c r="C10" s="4"/>
      <c r="D10" s="24" t="s">
        <v>61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4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4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25.5">
      <c r="A13" s="49"/>
      <c r="B13" s="49"/>
      <c r="C13" s="49"/>
      <c r="D13" s="49"/>
      <c r="E13" s="49"/>
      <c r="F13" s="49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4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43.5" customHeight="1">
      <c r="A15" s="4"/>
      <c r="B15" s="43"/>
      <c r="C15" s="4"/>
      <c r="D15" s="2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4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4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4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4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4.25">
      <c r="A23" s="4"/>
      <c r="B23" s="4"/>
      <c r="C23" s="4"/>
      <c r="D23" s="4"/>
      <c r="E23" s="4"/>
      <c r="F23" s="4"/>
      <c r="G23" s="4"/>
      <c r="H23" s="4">
        <v>3</v>
      </c>
      <c r="I23" s="4"/>
      <c r="J23" s="4"/>
      <c r="K23" s="4"/>
      <c r="L23" s="4"/>
      <c r="M23" s="4"/>
      <c r="N23" s="4"/>
      <c r="O23" s="4"/>
      <c r="P23" s="4"/>
      <c r="Q23" s="4"/>
    </row>
    <row r="24" spans="1:17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4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4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4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4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4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4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4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4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4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4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4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4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4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</sheetData>
  <sheetProtection/>
  <mergeCells count="7">
    <mergeCell ref="A13:F13"/>
    <mergeCell ref="A1:I1"/>
    <mergeCell ref="C4:E4"/>
    <mergeCell ref="A3:E3"/>
    <mergeCell ref="C6:E6"/>
    <mergeCell ref="A9:E9"/>
    <mergeCell ref="I4:J4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2:F9"/>
  <sheetViews>
    <sheetView showGridLines="0" showRowColHeaders="0" zoomScale="80" zoomScaleNormal="80" workbookViewId="0" topLeftCell="C1">
      <selection activeCell="G3" sqref="G3"/>
    </sheetView>
  </sheetViews>
  <sheetFormatPr defaultColWidth="10.8515625" defaultRowHeight="15"/>
  <cols>
    <col min="1" max="1" width="13.7109375" style="31" customWidth="1"/>
    <col min="2" max="2" width="24.140625" style="27" customWidth="1"/>
    <col min="3" max="3" width="19.421875" style="27" customWidth="1"/>
    <col min="4" max="4" width="57.8515625" style="27" customWidth="1"/>
    <col min="5" max="5" width="52.57421875" style="27" customWidth="1"/>
    <col min="6" max="6" width="11.57421875" style="27" customWidth="1"/>
    <col min="7" max="7" width="19.57421875" style="27" customWidth="1"/>
    <col min="8" max="16384" width="10.8515625" style="27" customWidth="1"/>
  </cols>
  <sheetData>
    <row r="2" spans="4:6" ht="18.75">
      <c r="D2" s="28" t="s">
        <v>0</v>
      </c>
      <c r="E2" s="28" t="s">
        <v>1</v>
      </c>
      <c r="F2" s="28" t="s">
        <v>2</v>
      </c>
    </row>
    <row r="3" spans="1:6" s="37" customFormat="1" ht="76.5" customHeight="1">
      <c r="A3" s="34">
        <v>1</v>
      </c>
      <c r="B3" s="35" t="s">
        <v>74</v>
      </c>
      <c r="C3" s="36" t="s">
        <v>5</v>
      </c>
      <c r="D3" s="35" t="s">
        <v>3</v>
      </c>
      <c r="E3" s="35" t="s">
        <v>4</v>
      </c>
      <c r="F3" s="35">
        <v>1</v>
      </c>
    </row>
    <row r="4" spans="1:6" s="37" customFormat="1" ht="76.5" customHeight="1">
      <c r="A4" s="34">
        <v>2</v>
      </c>
      <c r="B4" s="35" t="s">
        <v>53</v>
      </c>
      <c r="C4" s="36" t="s">
        <v>38</v>
      </c>
      <c r="D4" s="35" t="s">
        <v>54</v>
      </c>
      <c r="E4" s="35" t="s">
        <v>71</v>
      </c>
      <c r="F4" s="38">
        <v>5</v>
      </c>
    </row>
    <row r="5" spans="1:6" s="37" customFormat="1" ht="76.5" customHeight="1">
      <c r="A5" s="34">
        <v>3</v>
      </c>
      <c r="B5" s="35" t="s">
        <v>58</v>
      </c>
      <c r="C5" s="39" t="s">
        <v>73</v>
      </c>
      <c r="D5" s="35" t="s">
        <v>59</v>
      </c>
      <c r="E5" s="35" t="s">
        <v>70</v>
      </c>
      <c r="F5" s="38">
        <v>3</v>
      </c>
    </row>
    <row r="6" spans="1:6" s="37" customFormat="1" ht="76.5" customHeight="1">
      <c r="A6" s="34">
        <v>4</v>
      </c>
      <c r="B6" s="35" t="s">
        <v>78</v>
      </c>
      <c r="C6" s="35" t="s">
        <v>77</v>
      </c>
      <c r="D6" s="35" t="s">
        <v>60</v>
      </c>
      <c r="E6" s="35" t="s">
        <v>71</v>
      </c>
      <c r="F6" s="38">
        <v>5</v>
      </c>
    </row>
    <row r="7" spans="1:6" s="37" customFormat="1" ht="76.5" customHeight="1">
      <c r="A7" s="34">
        <v>5</v>
      </c>
      <c r="B7" s="35" t="s">
        <v>45</v>
      </c>
      <c r="C7" s="36">
        <v>0.2</v>
      </c>
      <c r="D7" s="35" t="s">
        <v>7</v>
      </c>
      <c r="E7" s="35" t="s">
        <v>72</v>
      </c>
      <c r="F7" s="38">
        <v>4</v>
      </c>
    </row>
    <row r="8" spans="1:6" ht="76.5" customHeight="1">
      <c r="A8" s="32">
        <v>6</v>
      </c>
      <c r="B8" s="29" t="s">
        <v>69</v>
      </c>
      <c r="C8" s="33">
        <v>0.2</v>
      </c>
      <c r="D8" s="29" t="s">
        <v>76</v>
      </c>
      <c r="E8" s="29" t="s">
        <v>71</v>
      </c>
      <c r="F8" s="28">
        <v>5</v>
      </c>
    </row>
    <row r="9" spans="4:5" ht="49.5" customHeight="1">
      <c r="D9" s="30"/>
      <c r="E9" s="30"/>
    </row>
    <row r="10" ht="49.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/>
  <dimension ref="A1:S79"/>
  <sheetViews>
    <sheetView showGridLines="0" showRowColHeaders="0" tabSelected="1" zoomScalePageLayoutView="0" workbookViewId="0" topLeftCell="A37">
      <selection activeCell="G41" sqref="G41"/>
    </sheetView>
  </sheetViews>
  <sheetFormatPr defaultColWidth="11.421875" defaultRowHeight="15"/>
  <cols>
    <col min="1" max="1" width="6.57421875" style="0" customWidth="1"/>
    <col min="4" max="4" width="4.57421875" style="0" customWidth="1"/>
    <col min="12" max="12" width="4.57421875" style="0" customWidth="1"/>
    <col min="16" max="16" width="6.57421875" style="0" customWidth="1"/>
  </cols>
  <sheetData>
    <row r="1" spans="1:19" ht="3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4.75" customHeight="1">
      <c r="A2" s="4" t="s">
        <v>62</v>
      </c>
      <c r="B2" s="55" t="str">
        <f>VLOOKUP(F2,A74:B79,2,FALSE)</f>
        <v>EQUIPE A</v>
      </c>
      <c r="C2" s="55"/>
      <c r="D2" s="55"/>
      <c r="E2" s="55"/>
      <c r="F2" s="5">
        <v>1</v>
      </c>
      <c r="G2" s="4"/>
      <c r="H2" s="4"/>
      <c r="I2" s="4"/>
      <c r="J2" s="12"/>
      <c r="K2" s="55" t="str">
        <f>VLOOKUP(O2,A74:B79,2,FALSE)</f>
        <v>EQUIPE B</v>
      </c>
      <c r="L2" s="55"/>
      <c r="M2" s="55"/>
      <c r="N2" s="55"/>
      <c r="O2" s="11">
        <v>2</v>
      </c>
      <c r="P2" s="4"/>
      <c r="Q2" s="4"/>
      <c r="R2" s="4"/>
      <c r="S2" s="4"/>
    </row>
    <row r="3" spans="1:19" ht="24.75" customHeight="1">
      <c r="A3" s="4"/>
      <c r="B3" s="55"/>
      <c r="C3" s="55"/>
      <c r="D3" s="55"/>
      <c r="E3" s="55"/>
      <c r="F3" s="5"/>
      <c r="G3" s="4"/>
      <c r="H3" s="4"/>
      <c r="I3" s="4"/>
      <c r="J3" s="12"/>
      <c r="K3" s="55"/>
      <c r="L3" s="55"/>
      <c r="M3" s="55"/>
      <c r="N3" s="55"/>
      <c r="O3" s="4"/>
      <c r="P3" s="4"/>
      <c r="Q3" s="4"/>
      <c r="R3" s="4"/>
      <c r="S3" s="4"/>
    </row>
    <row r="4" spans="1:19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5">
      <c r="A9" s="4"/>
      <c r="B9" s="4"/>
      <c r="C9" s="4"/>
      <c r="D9" s="4">
        <v>3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5">
      <c r="A12" s="4"/>
      <c r="B12" s="4"/>
      <c r="C12" s="4"/>
      <c r="D12" s="4"/>
      <c r="E12" s="4"/>
      <c r="F12" s="4"/>
      <c r="G12" s="4"/>
      <c r="H12" s="72"/>
      <c r="I12" s="72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4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4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4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4.25">
      <c r="A16" s="4"/>
      <c r="B16" s="4"/>
      <c r="C16" s="4"/>
      <c r="D16" s="4"/>
      <c r="E16" s="4"/>
      <c r="F16" s="4"/>
      <c r="G16" s="4"/>
      <c r="H16" s="19"/>
      <c r="I16" s="19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4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4.25">
      <c r="A18" s="4"/>
      <c r="B18" s="4"/>
      <c r="C18" s="4">
        <v>1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5">
      <c r="A22" s="4"/>
      <c r="B22" s="4"/>
      <c r="C22" s="4"/>
      <c r="D22" s="4"/>
      <c r="E22" s="4"/>
      <c r="F22" s="4"/>
      <c r="G22" s="4"/>
      <c r="H22" s="69"/>
      <c r="I22" s="69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4.25">
      <c r="A23" s="4"/>
      <c r="B23" s="4"/>
      <c r="C23" s="4"/>
      <c r="D23" s="4"/>
      <c r="E23" s="4"/>
      <c r="F23" s="4"/>
      <c r="G23" s="4"/>
      <c r="H23" s="70"/>
      <c r="I23" s="70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4.25">
      <c r="A24" s="4"/>
      <c r="B24" s="4"/>
      <c r="C24" s="4"/>
      <c r="D24" s="4"/>
      <c r="E24" s="4"/>
      <c r="F24" s="4"/>
      <c r="G24" s="4"/>
      <c r="H24" s="70"/>
      <c r="I24" s="70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5" thickBo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5" thickTop="1">
      <c r="A27" s="4"/>
      <c r="B27" s="4"/>
      <c r="C27" s="4"/>
      <c r="D27" s="4"/>
      <c r="E27" s="4"/>
      <c r="F27" s="4"/>
      <c r="G27" s="56" t="s">
        <v>35</v>
      </c>
      <c r="H27" s="57"/>
      <c r="I27" s="57"/>
      <c r="J27" s="58"/>
      <c r="K27" s="4"/>
      <c r="L27" s="4"/>
      <c r="M27" s="4"/>
      <c r="N27" s="4"/>
      <c r="O27" s="4"/>
      <c r="P27" s="4"/>
      <c r="Q27" s="4"/>
      <c r="R27" s="4"/>
      <c r="S27" s="4"/>
    </row>
    <row r="28" spans="1:19" ht="15" thickBot="1">
      <c r="A28" s="4"/>
      <c r="B28" s="4"/>
      <c r="C28" s="4"/>
      <c r="D28" s="4"/>
      <c r="E28" s="4"/>
      <c r="F28" s="4"/>
      <c r="G28" s="59"/>
      <c r="H28" s="60"/>
      <c r="I28" s="60"/>
      <c r="J28" s="61"/>
      <c r="K28" s="4"/>
      <c r="L28" s="4"/>
      <c r="M28" s="4"/>
      <c r="N28" s="4"/>
      <c r="O28" s="4"/>
      <c r="P28" s="4"/>
      <c r="Q28" s="4"/>
      <c r="R28" s="4"/>
      <c r="S28" s="4"/>
    </row>
    <row r="29" spans="1:19" ht="15" thickTop="1">
      <c r="A29" s="4"/>
      <c r="B29" s="4"/>
      <c r="C29" s="4"/>
      <c r="D29" s="4"/>
      <c r="E29" s="4"/>
      <c r="F29" s="4"/>
      <c r="G29" s="62">
        <v>2</v>
      </c>
      <c r="H29" s="63"/>
      <c r="I29" s="66">
        <v>3</v>
      </c>
      <c r="J29" s="63"/>
      <c r="K29" s="4"/>
      <c r="L29" s="4"/>
      <c r="M29" s="4"/>
      <c r="N29" s="4"/>
      <c r="O29" s="4"/>
      <c r="P29" s="4"/>
      <c r="Q29" s="4"/>
      <c r="R29" s="4"/>
      <c r="S29" s="4"/>
    </row>
    <row r="30" spans="1:19" ht="14.25">
      <c r="A30" s="4"/>
      <c r="B30" s="4"/>
      <c r="C30" s="4"/>
      <c r="D30" s="4"/>
      <c r="E30" s="4"/>
      <c r="F30" s="4"/>
      <c r="G30" s="62"/>
      <c r="H30" s="63"/>
      <c r="I30" s="66"/>
      <c r="J30" s="63"/>
      <c r="K30" s="4"/>
      <c r="L30" s="4"/>
      <c r="M30" s="4"/>
      <c r="N30" s="4"/>
      <c r="O30" s="4"/>
      <c r="P30" s="4"/>
      <c r="Q30" s="4"/>
      <c r="R30" s="4"/>
      <c r="S30" s="4"/>
    </row>
    <row r="31" spans="1:19" ht="14.25">
      <c r="A31" s="4"/>
      <c r="B31" s="4"/>
      <c r="C31" s="4"/>
      <c r="D31" s="4"/>
      <c r="E31" s="4"/>
      <c r="F31" s="4"/>
      <c r="G31" s="62"/>
      <c r="H31" s="63"/>
      <c r="I31" s="66"/>
      <c r="J31" s="63"/>
      <c r="K31" s="4"/>
      <c r="L31" s="4"/>
      <c r="M31" s="4"/>
      <c r="N31" s="4"/>
      <c r="O31" s="4"/>
      <c r="P31" s="4"/>
      <c r="Q31" s="4"/>
      <c r="R31" s="4"/>
      <c r="S31" s="4"/>
    </row>
    <row r="32" spans="1:19" ht="14.25">
      <c r="A32" s="4"/>
      <c r="B32" s="4"/>
      <c r="C32" s="4"/>
      <c r="D32" s="4"/>
      <c r="E32" s="4"/>
      <c r="F32" s="4"/>
      <c r="G32" s="62"/>
      <c r="H32" s="63"/>
      <c r="I32" s="66"/>
      <c r="J32" s="63"/>
      <c r="K32" s="4"/>
      <c r="L32" s="4"/>
      <c r="M32" s="4"/>
      <c r="N32" s="4"/>
      <c r="O32" s="4"/>
      <c r="P32" s="4"/>
      <c r="Q32" s="4"/>
      <c r="R32" s="4"/>
      <c r="S32" s="4"/>
    </row>
    <row r="33" spans="1:19" ht="15.75" thickBot="1">
      <c r="A33" s="4"/>
      <c r="B33" s="4"/>
      <c r="C33" s="4"/>
      <c r="D33" s="4"/>
      <c r="E33" s="4"/>
      <c r="F33" s="4"/>
      <c r="G33" s="64"/>
      <c r="H33" s="65"/>
      <c r="I33" s="67"/>
      <c r="J33" s="65"/>
      <c r="K33" s="4"/>
      <c r="L33" s="4"/>
      <c r="M33" s="4"/>
      <c r="N33" s="4"/>
      <c r="O33" s="4"/>
      <c r="P33" s="4"/>
      <c r="Q33" s="4"/>
      <c r="R33" s="4"/>
      <c r="S33" s="4"/>
    </row>
    <row r="34" spans="1:19" ht="15.75" thickTop="1">
      <c r="A34" s="4"/>
      <c r="B34" s="4"/>
      <c r="C34" s="4"/>
      <c r="D34" s="4"/>
      <c r="E34" s="4"/>
      <c r="F34" s="4"/>
      <c r="G34" s="4"/>
      <c r="H34" s="4">
        <v>1</v>
      </c>
      <c r="I34" s="4">
        <v>2</v>
      </c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47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30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14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s="9" customFormat="1" ht="24.75" customHeight="1">
      <c r="A38" s="6"/>
      <c r="B38" s="68" t="s">
        <v>36</v>
      </c>
      <c r="C38" s="68"/>
      <c r="D38" s="8"/>
      <c r="E38" s="7">
        <v>6</v>
      </c>
      <c r="F38" s="14">
        <f>IF(ISBLANK(E38),"",E38/SUM(E38:E40))</f>
        <v>0.6666666666666666</v>
      </c>
      <c r="G38" s="8"/>
      <c r="H38" s="8"/>
      <c r="I38" s="8"/>
      <c r="J38" s="68" t="s">
        <v>36</v>
      </c>
      <c r="K38" s="68"/>
      <c r="L38" s="8"/>
      <c r="M38" s="7">
        <v>5</v>
      </c>
      <c r="N38" s="14">
        <f>IF(ISBLANK(M38),"",M38/SUM(M38:M40))</f>
        <v>0.5</v>
      </c>
      <c r="O38" s="8"/>
      <c r="P38" s="8"/>
      <c r="Q38" s="8"/>
      <c r="R38" s="8"/>
      <c r="S38" s="8"/>
    </row>
    <row r="39" spans="1:19" s="9" customFormat="1" ht="24.75" customHeight="1">
      <c r="A39" s="6"/>
      <c r="B39" s="68" t="s">
        <v>44</v>
      </c>
      <c r="C39" s="68"/>
      <c r="D39" s="8"/>
      <c r="E39" s="7">
        <v>3</v>
      </c>
      <c r="F39" s="14">
        <f>IF(ISBLANK(E39),"",E39/SUM(E38:E40))</f>
        <v>0.3333333333333333</v>
      </c>
      <c r="G39" s="8"/>
      <c r="H39" s="8"/>
      <c r="I39" s="8"/>
      <c r="J39" s="68" t="s">
        <v>44</v>
      </c>
      <c r="K39" s="68"/>
      <c r="L39" s="8"/>
      <c r="M39" s="7">
        <v>2</v>
      </c>
      <c r="N39" s="14">
        <f>IF(ISBLANK(M39),"",M39/SUM(M38:M40))</f>
        <v>0.2</v>
      </c>
      <c r="O39" s="8"/>
      <c r="P39" s="8"/>
      <c r="Q39" s="8"/>
      <c r="R39" s="8"/>
      <c r="S39" s="8"/>
    </row>
    <row r="40" spans="1:19" s="9" customFormat="1" ht="24.75" customHeight="1">
      <c r="A40" s="6"/>
      <c r="B40" s="68" t="s">
        <v>6</v>
      </c>
      <c r="C40" s="68"/>
      <c r="D40" s="8"/>
      <c r="E40" s="25"/>
      <c r="F40" s="14">
        <f>IF(ISBLANK(E40),"",E40/SUM(E38:E40))</f>
      </c>
      <c r="G40" s="41">
        <f>IF((E40+E39)&gt;=E38,4,IF(E38&gt;(E39+E40),3,""))</f>
        <v>3</v>
      </c>
      <c r="H40" s="8"/>
      <c r="I40" s="8"/>
      <c r="J40" s="68" t="s">
        <v>6</v>
      </c>
      <c r="K40" s="68"/>
      <c r="L40" s="8"/>
      <c r="M40" s="7">
        <v>3</v>
      </c>
      <c r="N40" s="14">
        <f>IF(ISBLANK(M40),"",M40/SUM(M38:M40))</f>
        <v>0.3</v>
      </c>
      <c r="O40" s="41">
        <f>IF((M40+M39)&gt;=M38,4,IF(M38&gt;(M39+M40),3,""))</f>
        <v>4</v>
      </c>
      <c r="P40" s="8"/>
      <c r="Q40" s="8"/>
      <c r="R40" s="8"/>
      <c r="S40" s="8"/>
    </row>
    <row r="41" spans="1:19" s="9" customFormat="1" ht="6" customHeight="1">
      <c r="A41" s="8"/>
      <c r="B41" s="8"/>
      <c r="C41" s="8"/>
      <c r="D41" s="8"/>
      <c r="E41" s="13"/>
      <c r="F41" s="13"/>
      <c r="G41" s="42"/>
      <c r="H41" s="8"/>
      <c r="I41" s="8"/>
      <c r="J41" s="8"/>
      <c r="K41" s="8"/>
      <c r="L41" s="8"/>
      <c r="M41" s="13"/>
      <c r="N41" s="13"/>
      <c r="O41" s="42"/>
      <c r="P41" s="8"/>
      <c r="Q41" s="8"/>
      <c r="R41" s="8"/>
      <c r="S41" s="8"/>
    </row>
    <row r="42" spans="1:19" s="9" customFormat="1" ht="24.75" customHeight="1">
      <c r="A42" s="6"/>
      <c r="B42" s="68" t="s">
        <v>37</v>
      </c>
      <c r="C42" s="68"/>
      <c r="D42" s="8"/>
      <c r="E42" s="7"/>
      <c r="F42" s="14">
        <f>IF(ISBLANK(E42),"",E42/SUM(E42:E44))</f>
      </c>
      <c r="G42" s="42"/>
      <c r="H42" s="8"/>
      <c r="I42" s="6"/>
      <c r="J42" s="68" t="s">
        <v>37</v>
      </c>
      <c r="K42" s="68"/>
      <c r="L42" s="8"/>
      <c r="M42" s="7"/>
      <c r="N42" s="14">
        <f>IF(ISBLANK(M42),"",M42/SUM(M42:M44))</f>
      </c>
      <c r="O42" s="42"/>
      <c r="P42" s="8"/>
      <c r="Q42" s="8"/>
      <c r="R42" s="8"/>
      <c r="S42" s="8"/>
    </row>
    <row r="43" spans="1:19" s="9" customFormat="1" ht="24.75" customHeight="1">
      <c r="A43" s="6"/>
      <c r="B43" s="68" t="s">
        <v>38</v>
      </c>
      <c r="C43" s="68"/>
      <c r="D43" s="8"/>
      <c r="E43" s="7"/>
      <c r="F43" s="14">
        <f>IF(ISBLANK(E43),"",E43/SUM(E42:E44))</f>
      </c>
      <c r="G43" s="42"/>
      <c r="H43" s="8"/>
      <c r="I43" s="6"/>
      <c r="J43" s="68" t="s">
        <v>38</v>
      </c>
      <c r="K43" s="68"/>
      <c r="L43" s="8"/>
      <c r="M43" s="7"/>
      <c r="N43" s="14">
        <f>IF(ISBLANK(M43),"",M43/SUM(M42:M44))</f>
      </c>
      <c r="O43" s="42"/>
      <c r="P43" s="8"/>
      <c r="Q43" s="8"/>
      <c r="R43" s="8"/>
      <c r="S43" s="8"/>
    </row>
    <row r="44" spans="1:19" s="9" customFormat="1" ht="24.75" customHeight="1">
      <c r="A44" s="6"/>
      <c r="B44" s="68" t="s">
        <v>5</v>
      </c>
      <c r="C44" s="68"/>
      <c r="D44" s="8"/>
      <c r="E44" s="7"/>
      <c r="F44" s="14">
        <f>IF(ISBLANK(E44),"",E44/SUM(E42:E44))</f>
      </c>
      <c r="G44" s="41">
        <f>IF(E44&gt;E43,2,IF((E42+E43)&gt;E44,1,""))</f>
      </c>
      <c r="H44" s="8"/>
      <c r="I44" s="6"/>
      <c r="J44" s="68" t="s">
        <v>5</v>
      </c>
      <c r="K44" s="68"/>
      <c r="L44" s="8"/>
      <c r="M44" s="7"/>
      <c r="N44" s="14">
        <f>IF(ISBLANK(M44),"",M44/SUM(M42:M44))</f>
      </c>
      <c r="O44" s="41">
        <f>IF(M44&gt;M43,2,IF((M42+M43)&gt;M44,1,""))</f>
      </c>
      <c r="P44" s="8"/>
      <c r="Q44" s="8"/>
      <c r="R44" s="8"/>
      <c r="S44" s="8"/>
    </row>
    <row r="45" spans="1:19" s="9" customFormat="1" ht="6" customHeight="1">
      <c r="A45" s="8"/>
      <c r="B45" s="8"/>
      <c r="C45" s="8"/>
      <c r="D45" s="8"/>
      <c r="E45" s="13"/>
      <c r="F45" s="13" t="s">
        <v>43</v>
      </c>
      <c r="G45" s="42"/>
      <c r="H45" s="8"/>
      <c r="I45" s="8"/>
      <c r="J45" s="8"/>
      <c r="K45" s="8"/>
      <c r="L45" s="8"/>
      <c r="M45" s="13"/>
      <c r="N45" s="13"/>
      <c r="O45" s="42"/>
      <c r="P45" s="8"/>
      <c r="Q45" s="8"/>
      <c r="R45" s="8"/>
      <c r="S45" s="8"/>
    </row>
    <row r="46" spans="1:19" s="9" customFormat="1" ht="24.75" customHeight="1">
      <c r="A46" s="6"/>
      <c r="B46" s="68" t="s">
        <v>39</v>
      </c>
      <c r="C46" s="68"/>
      <c r="D46" s="8"/>
      <c r="E46" s="7">
        <v>1</v>
      </c>
      <c r="F46" s="14">
        <f>IF(G29=0,"",IF(ISBLANK(E46),"",E46/G29))</f>
        <v>0.5</v>
      </c>
      <c r="G46" s="42"/>
      <c r="H46" s="8"/>
      <c r="I46" s="6"/>
      <c r="J46" s="68" t="s">
        <v>39</v>
      </c>
      <c r="K46" s="68"/>
      <c r="L46" s="8"/>
      <c r="M46" s="7">
        <v>2</v>
      </c>
      <c r="N46" s="14">
        <f>IF(I29=0,"",IF(ISBLANK(M46),"",M46/I29))</f>
        <v>0.6666666666666666</v>
      </c>
      <c r="O46" s="42"/>
      <c r="P46" s="8"/>
      <c r="Q46" s="8"/>
      <c r="R46" s="8"/>
      <c r="S46" s="8"/>
    </row>
    <row r="47" spans="1:19" s="9" customFormat="1" ht="24.75" customHeight="1">
      <c r="A47" s="6"/>
      <c r="B47" s="68" t="s">
        <v>56</v>
      </c>
      <c r="C47" s="68"/>
      <c r="D47" s="8"/>
      <c r="E47" s="26"/>
      <c r="F47" s="14">
        <f>IF(G29=0,"",IF(ISBLANK(E47),"",E47/G29))</f>
      </c>
      <c r="G47" s="41">
        <f>IF(F46&lt;20%,5,IF(F47&lt;20%,6,""))</f>
      </c>
      <c r="H47" s="8"/>
      <c r="I47" s="6"/>
      <c r="J47" s="68" t="s">
        <v>56</v>
      </c>
      <c r="K47" s="68"/>
      <c r="L47" s="8"/>
      <c r="M47" s="7">
        <v>1</v>
      </c>
      <c r="N47" s="14">
        <f>IF(I29=0,"",IF(ISBLANK(M47),"",M47/I29))</f>
        <v>0.3333333333333333</v>
      </c>
      <c r="O47" s="41">
        <f>IF(N46&lt;20%,5,IF(N47&lt;20%,6,""))</f>
      </c>
      <c r="P47" s="8"/>
      <c r="Q47" s="8"/>
      <c r="R47" s="8"/>
      <c r="S47" s="8"/>
    </row>
    <row r="48" spans="1:19" ht="14.25">
      <c r="A48" s="4"/>
      <c r="B48" s="4"/>
      <c r="C48" s="4"/>
      <c r="D48" s="4"/>
      <c r="E48" s="4">
        <v>3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30.75">
      <c r="A49" s="76" t="s">
        <v>41</v>
      </c>
      <c r="B49" s="76"/>
      <c r="C49" s="76"/>
      <c r="D49" s="76"/>
      <c r="E49" s="76"/>
      <c r="F49" s="76"/>
      <c r="G49" s="76"/>
      <c r="H49" s="76"/>
      <c r="I49" s="71" t="s">
        <v>41</v>
      </c>
      <c r="J49" s="71"/>
      <c r="K49" s="71"/>
      <c r="L49" s="71"/>
      <c r="M49" s="71"/>
      <c r="N49" s="71"/>
      <c r="O49" s="71"/>
      <c r="P49" s="71"/>
      <c r="Q49" s="4"/>
      <c r="R49" s="4"/>
      <c r="S49" s="4"/>
    </row>
    <row r="50" spans="1:19" ht="14.25" customHeight="1">
      <c r="A50" s="73" t="str">
        <f>IF(AND(G40="",G44="",G47=""),"",IF(AND(G40=4,ISNUMBER(G47)),VLOOKUP(G47,COMMENTAIRES!A3:E8,4,FALSE),IF(ISNUMBER(G40),VLOOKUP(G40,COMMENTAIRES!A3:E8,4,FALSE),IF(ISNUMBER(G44),VLOOKUP(G44,COMMENTAIRES!A3:E8,4,FALSE),IF(ISNUMBER(G47),VLOOKUP(G47,COMMENTAIRES!A3:E8,4,FALSE),"")))))</f>
        <v>L'ensemble des possibilités offertes n'est pas utilisé. Renvoi en 1 touche souvent préféré. 
Peu d'attaques possibles.</v>
      </c>
      <c r="B50" s="73"/>
      <c r="C50" s="73"/>
      <c r="D50" s="73"/>
      <c r="E50" s="73"/>
      <c r="F50" s="73"/>
      <c r="G50" s="73"/>
      <c r="H50" s="73"/>
      <c r="I50" s="73" t="str">
        <f>IF(AND(O40="",O44="",O47=""),"",IF(AND(O40=4,ISNUMBER(O47)),VLOOKUP(O47,COMMENTAIRES!A3:E8,4,FALSE),IF(ISNUMBER(O40),VLOOKUP(O40,COMMENTAIRES!A3:E8,4,FALSE),IF(ISNUMBER(O44),VLOOKUP(O44,COMMENTAIRES!A3:E8,4,FALSE),IF(ISNUMBER(O47),VLOOKUP(O47,COMMENTAIRES!A3:E8,4,FALSE),"")))))</f>
        <v>Bravo ! L'ensemble des possibilités offertes est régulièrement utilisé.</v>
      </c>
      <c r="J50" s="73"/>
      <c r="K50" s="73"/>
      <c r="L50" s="73"/>
      <c r="M50" s="73"/>
      <c r="N50" s="73"/>
      <c r="O50" s="73"/>
      <c r="P50" s="73"/>
      <c r="Q50" s="4"/>
      <c r="R50" s="4"/>
      <c r="S50" s="4"/>
    </row>
    <row r="51" spans="1:19" ht="14.25" customHeight="1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4"/>
      <c r="R51" s="4"/>
      <c r="S51" s="4"/>
    </row>
    <row r="52" spans="1:19" ht="14.25" customHeight="1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4"/>
      <c r="R52" s="4"/>
      <c r="S52" s="4"/>
    </row>
    <row r="53" spans="1:19" ht="14.25" customHeight="1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4"/>
      <c r="R53" s="4"/>
      <c r="S53" s="4"/>
    </row>
    <row r="54" spans="1:19" ht="14.25" customHeight="1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4"/>
      <c r="R54" s="4"/>
      <c r="S54" s="4"/>
    </row>
    <row r="55" spans="1:19" ht="14.25" customHeight="1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4"/>
      <c r="R55" s="4"/>
      <c r="S55" s="4"/>
    </row>
    <row r="56" spans="1:19" ht="14.25" customHeight="1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4"/>
      <c r="R56" s="4"/>
      <c r="S56" s="4"/>
    </row>
    <row r="57" spans="1:19" ht="14.25" customHeight="1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4"/>
      <c r="R57" s="4"/>
      <c r="S57" s="4"/>
    </row>
    <row r="58" spans="1:19" ht="14.25" customHeight="1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4"/>
      <c r="R58" s="4"/>
      <c r="S58" s="4"/>
    </row>
    <row r="59" spans="1:19" ht="14.25" customHeight="1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4"/>
      <c r="R59" s="4"/>
      <c r="S59" s="4"/>
    </row>
    <row r="60" spans="1:19" ht="14.25" customHeight="1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4"/>
      <c r="R60" s="4"/>
      <c r="S60" s="4"/>
    </row>
    <row r="61" spans="1:19" ht="30.75">
      <c r="A61" s="77" t="s">
        <v>42</v>
      </c>
      <c r="B61" s="77"/>
      <c r="C61" s="77"/>
      <c r="D61" s="77"/>
      <c r="E61" s="77"/>
      <c r="F61" s="77"/>
      <c r="G61" s="77"/>
      <c r="H61" s="77"/>
      <c r="I61" s="74" t="s">
        <v>42</v>
      </c>
      <c r="J61" s="74"/>
      <c r="K61" s="74"/>
      <c r="L61" s="74"/>
      <c r="M61" s="74"/>
      <c r="N61" s="74"/>
      <c r="O61" s="74"/>
      <c r="P61" s="74"/>
      <c r="Q61" s="4"/>
      <c r="R61" s="4"/>
      <c r="S61" s="4"/>
    </row>
    <row r="62" spans="1:19" ht="14.25" customHeight="1">
      <c r="A62" s="78" t="str">
        <f>IF(AND(G40="",G44="",G47=""),"",IF(AND(G40=4,ISNUMBER(G47)),VLOOKUP(G47,COMMENTAIRES!A3:E8,5,FALSE),IF(ISNUMBER(G40),VLOOKUP(G40,COMMENTAIRES!A3:E8,5,FALSE),IF(ISNUMBER(G44),VLOOKUP(G44,COMMENTAIRES!A3:E8,5,FALSE),IF(ISNUMBER(G47),VLOOKUP(G47,COMMENTAIRES!A3:E8,5,FALSE),"")))))</f>
        <v>N°3 : Utiliser le joueur PASSEUR pour placer un ballon favorable d'attaque (haut et assez proche du filet)</v>
      </c>
      <c r="B62" s="78"/>
      <c r="C62" s="78"/>
      <c r="D62" s="78"/>
      <c r="E62" s="78"/>
      <c r="F62" s="78"/>
      <c r="G62" s="78"/>
      <c r="H62" s="78"/>
      <c r="I62" s="75" t="str">
        <f>IF(AND(O40="",O44="",O47=""),"",IF(AND(O40=4,ISNUMBER(O47)),VLOOKUP(O47,COMMENTAIRES!A3:E8,5,FALSE),IF(ISNUMBER(O40),VLOOKUP(O40,COMMENTAIRES!A3:E8,5,FALSE),IF(ISNUMBER(O44),VLOOKUP(O44,COMMENTAIRES!A3:E8,5,FALSE),IF(ISNUMBER(O47),VLOOKUP(O47,COMMENTAIRES!A3:E8,5,FALSE),"")))))</f>
        <v>N°5 : Travailler la qualité de la relation PASSEUR / ATTAQUANT pour obtenir une attaque précise et/ou forte</v>
      </c>
      <c r="J62" s="75"/>
      <c r="K62" s="75"/>
      <c r="L62" s="75"/>
      <c r="M62" s="75"/>
      <c r="N62" s="75"/>
      <c r="O62" s="75"/>
      <c r="P62" s="75"/>
      <c r="Q62" s="4"/>
      <c r="R62" s="4"/>
      <c r="S62" s="4"/>
    </row>
    <row r="63" spans="1:19" ht="14.25" customHeight="1">
      <c r="A63" s="78"/>
      <c r="B63" s="78"/>
      <c r="C63" s="78"/>
      <c r="D63" s="78"/>
      <c r="E63" s="78"/>
      <c r="F63" s="78"/>
      <c r="G63" s="78"/>
      <c r="H63" s="78"/>
      <c r="I63" s="75"/>
      <c r="J63" s="75"/>
      <c r="K63" s="75"/>
      <c r="L63" s="75"/>
      <c r="M63" s="75"/>
      <c r="N63" s="75"/>
      <c r="O63" s="75"/>
      <c r="P63" s="75"/>
      <c r="Q63" s="4"/>
      <c r="R63" s="4"/>
      <c r="S63" s="4"/>
    </row>
    <row r="64" spans="1:19" ht="14.25" customHeight="1">
      <c r="A64" s="78"/>
      <c r="B64" s="78"/>
      <c r="C64" s="78"/>
      <c r="D64" s="78"/>
      <c r="E64" s="78"/>
      <c r="F64" s="78"/>
      <c r="G64" s="78"/>
      <c r="H64" s="78"/>
      <c r="I64" s="75"/>
      <c r="J64" s="75"/>
      <c r="K64" s="75"/>
      <c r="L64" s="75"/>
      <c r="M64" s="75"/>
      <c r="N64" s="75"/>
      <c r="O64" s="75"/>
      <c r="P64" s="75"/>
      <c r="Q64" s="4"/>
      <c r="R64" s="4"/>
      <c r="S64" s="4"/>
    </row>
    <row r="65" spans="1:19" ht="14.25" customHeight="1">
      <c r="A65" s="78"/>
      <c r="B65" s="78"/>
      <c r="C65" s="78"/>
      <c r="D65" s="78"/>
      <c r="E65" s="78"/>
      <c r="F65" s="78"/>
      <c r="G65" s="78"/>
      <c r="H65" s="78"/>
      <c r="I65" s="75"/>
      <c r="J65" s="75"/>
      <c r="K65" s="75"/>
      <c r="L65" s="75"/>
      <c r="M65" s="75"/>
      <c r="N65" s="75"/>
      <c r="O65" s="75"/>
      <c r="P65" s="75"/>
      <c r="Q65" s="4"/>
      <c r="R65" s="4"/>
      <c r="S65" s="4"/>
    </row>
    <row r="66" spans="1:19" ht="14.25" customHeight="1">
      <c r="A66" s="78"/>
      <c r="B66" s="78"/>
      <c r="C66" s="78"/>
      <c r="D66" s="78"/>
      <c r="E66" s="78"/>
      <c r="F66" s="78"/>
      <c r="G66" s="78"/>
      <c r="H66" s="78"/>
      <c r="I66" s="75"/>
      <c r="J66" s="75"/>
      <c r="K66" s="75"/>
      <c r="L66" s="75"/>
      <c r="M66" s="75"/>
      <c r="N66" s="75"/>
      <c r="O66" s="75"/>
      <c r="P66" s="75"/>
      <c r="Q66" s="4"/>
      <c r="R66" s="4"/>
      <c r="S66" s="4"/>
    </row>
    <row r="67" spans="1:19" ht="14.25" customHeight="1">
      <c r="A67" s="78"/>
      <c r="B67" s="78"/>
      <c r="C67" s="78"/>
      <c r="D67" s="78"/>
      <c r="E67" s="78"/>
      <c r="F67" s="78"/>
      <c r="G67" s="78"/>
      <c r="H67" s="78"/>
      <c r="I67" s="75"/>
      <c r="J67" s="75"/>
      <c r="K67" s="75"/>
      <c r="L67" s="75"/>
      <c r="M67" s="75"/>
      <c r="N67" s="75"/>
      <c r="O67" s="75"/>
      <c r="P67" s="75"/>
      <c r="Q67" s="4"/>
      <c r="R67" s="4"/>
      <c r="S67" s="4"/>
    </row>
    <row r="68" spans="1:19" ht="14.25" customHeight="1">
      <c r="A68" s="78"/>
      <c r="B68" s="78"/>
      <c r="C68" s="78"/>
      <c r="D68" s="78"/>
      <c r="E68" s="78"/>
      <c r="F68" s="78"/>
      <c r="G68" s="78"/>
      <c r="H68" s="78"/>
      <c r="I68" s="75"/>
      <c r="J68" s="75"/>
      <c r="K68" s="75"/>
      <c r="L68" s="75"/>
      <c r="M68" s="75"/>
      <c r="N68" s="75"/>
      <c r="O68" s="75"/>
      <c r="P68" s="75"/>
      <c r="Q68" s="4"/>
      <c r="R68" s="4"/>
      <c r="S68" s="4"/>
    </row>
    <row r="69" spans="1:19" ht="14.25" customHeight="1">
      <c r="A69" s="78"/>
      <c r="B69" s="78"/>
      <c r="C69" s="78"/>
      <c r="D69" s="78"/>
      <c r="E69" s="78"/>
      <c r="F69" s="78"/>
      <c r="G69" s="78"/>
      <c r="H69" s="78"/>
      <c r="I69" s="75"/>
      <c r="J69" s="75"/>
      <c r="K69" s="75"/>
      <c r="L69" s="75"/>
      <c r="M69" s="75"/>
      <c r="N69" s="75"/>
      <c r="O69" s="75"/>
      <c r="P69" s="75"/>
      <c r="Q69" s="4"/>
      <c r="R69" s="4"/>
      <c r="S69" s="4"/>
    </row>
    <row r="70" spans="1:19" ht="14.25" customHeight="1">
      <c r="A70" s="78"/>
      <c r="B70" s="78"/>
      <c r="C70" s="78"/>
      <c r="D70" s="78"/>
      <c r="E70" s="78"/>
      <c r="F70" s="78"/>
      <c r="G70" s="78"/>
      <c r="H70" s="78"/>
      <c r="I70" s="75"/>
      <c r="J70" s="75"/>
      <c r="K70" s="75"/>
      <c r="L70" s="75"/>
      <c r="M70" s="75"/>
      <c r="N70" s="75"/>
      <c r="O70" s="75"/>
      <c r="P70" s="75"/>
      <c r="Q70" s="4"/>
      <c r="R70" s="4"/>
      <c r="S70" s="4"/>
    </row>
    <row r="71" spans="1:19" ht="14.25" customHeight="1">
      <c r="A71" s="78"/>
      <c r="B71" s="78"/>
      <c r="C71" s="78"/>
      <c r="D71" s="78"/>
      <c r="E71" s="78"/>
      <c r="F71" s="78"/>
      <c r="G71" s="78"/>
      <c r="H71" s="78"/>
      <c r="I71" s="75"/>
      <c r="J71" s="75"/>
      <c r="K71" s="75"/>
      <c r="L71" s="75"/>
      <c r="M71" s="75"/>
      <c r="N71" s="75"/>
      <c r="O71" s="75"/>
      <c r="P71" s="75"/>
      <c r="Q71" s="4"/>
      <c r="R71" s="4"/>
      <c r="S71" s="4"/>
    </row>
    <row r="72" spans="1:19" ht="14.25" customHeight="1">
      <c r="A72" s="78"/>
      <c r="B72" s="78"/>
      <c r="C72" s="78"/>
      <c r="D72" s="78"/>
      <c r="E72" s="78"/>
      <c r="F72" s="78"/>
      <c r="G72" s="78"/>
      <c r="H72" s="78"/>
      <c r="I72" s="75"/>
      <c r="J72" s="75"/>
      <c r="K72" s="75"/>
      <c r="L72" s="75"/>
      <c r="M72" s="75"/>
      <c r="N72" s="75"/>
      <c r="O72" s="75"/>
      <c r="P72" s="75"/>
      <c r="Q72" s="4"/>
      <c r="R72" s="4"/>
      <c r="S72" s="4"/>
    </row>
    <row r="73" spans="1:9" ht="70.5" customHeight="1">
      <c r="A73" s="40">
        <f>IF(AND(G40="",G44="",G47=""),"",IF(AND(G40=4,ISNUMBER(G47)),VLOOKUP(G47,COMMENTAIRES!A3:F8,6,FALSE),IF(ISNUMBER(G40),VLOOKUP(G40,COMMENTAIRES!A3:F8,6,FALSE),IF(ISNUMBER(G44),VLOOKUP(G44,COMMENTAIRES!A3:F8,6,FALSE),IF(ISNUMBER(G47),VLOOKUP(G47,COMMENTAIRES!A3:F8,6,FALSE),"")))))</f>
        <v>3</v>
      </c>
      <c r="I73" s="40">
        <f>IF(AND(O40="",O44="",O47=""),"",IF(AND(O40=4,ISNUMBER(O47)),VLOOKUP(O47,COMMENTAIRES!A3:F8,6,FALSE),IF(ISNUMBER(O40),VLOOKUP(O40,COMMENTAIRES!A3:F8,6,FALSE),IF(ISNUMBER(O44),VLOOKUP(O44,COMMENTAIRES!A3:F8,6,FALSE),IF(ISNUMBER(O47),VLOOKUP(O47,COMMENTAIRES!A3:F8,6,FALSE),"")))))</f>
        <v>5</v>
      </c>
    </row>
    <row r="74" spans="1:2" ht="14.25">
      <c r="A74" s="10">
        <v>1</v>
      </c>
      <c r="B74" s="10" t="s">
        <v>29</v>
      </c>
    </row>
    <row r="75" spans="1:2" ht="14.25">
      <c r="A75" s="10">
        <v>2</v>
      </c>
      <c r="B75" s="10" t="s">
        <v>30</v>
      </c>
    </row>
    <row r="76" spans="1:2" ht="14.25">
      <c r="A76" s="10">
        <v>3</v>
      </c>
      <c r="B76" s="10" t="s">
        <v>31</v>
      </c>
    </row>
    <row r="77" spans="1:2" ht="14.25">
      <c r="A77" s="10">
        <v>4</v>
      </c>
      <c r="B77" s="10" t="s">
        <v>32</v>
      </c>
    </row>
    <row r="78" spans="1:2" ht="14.25">
      <c r="A78" s="10">
        <v>5</v>
      </c>
      <c r="B78" s="10" t="s">
        <v>33</v>
      </c>
    </row>
    <row r="79" spans="1:2" ht="14.25">
      <c r="A79" s="10">
        <v>6</v>
      </c>
      <c r="B79" s="10" t="s">
        <v>34</v>
      </c>
    </row>
  </sheetData>
  <sheetProtection selectLockedCells="1"/>
  <mergeCells count="32">
    <mergeCell ref="I50:P60"/>
    <mergeCell ref="I61:P61"/>
    <mergeCell ref="J38:K38"/>
    <mergeCell ref="J39:K39"/>
    <mergeCell ref="I62:P72"/>
    <mergeCell ref="A49:H49"/>
    <mergeCell ref="A50:H60"/>
    <mergeCell ref="A61:H61"/>
    <mergeCell ref="A62:H72"/>
    <mergeCell ref="J46:K46"/>
    <mergeCell ref="I49:P49"/>
    <mergeCell ref="J42:K42"/>
    <mergeCell ref="J43:K43"/>
    <mergeCell ref="K2:N3"/>
    <mergeCell ref="J44:K44"/>
    <mergeCell ref="H12:I12"/>
    <mergeCell ref="B42:C42"/>
    <mergeCell ref="B43:C43"/>
    <mergeCell ref="B44:C44"/>
    <mergeCell ref="J47:K47"/>
    <mergeCell ref="B46:C46"/>
    <mergeCell ref="B47:C47"/>
    <mergeCell ref="B2:E3"/>
    <mergeCell ref="G27:J28"/>
    <mergeCell ref="G29:H33"/>
    <mergeCell ref="I29:J33"/>
    <mergeCell ref="J40:K40"/>
    <mergeCell ref="H22:I22"/>
    <mergeCell ref="H23:I24"/>
    <mergeCell ref="B38:C38"/>
    <mergeCell ref="B39:C39"/>
    <mergeCell ref="B40:C40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N26"/>
  <sheetViews>
    <sheetView showGridLines="0" showRowColHeaders="0" zoomScalePageLayoutView="0" workbookViewId="0" topLeftCell="A5">
      <selection activeCell="L26" sqref="L26:N26"/>
    </sheetView>
  </sheetViews>
  <sheetFormatPr defaultColWidth="11.421875" defaultRowHeight="15"/>
  <cols>
    <col min="1" max="1" width="22.140625" style="0" customWidth="1"/>
  </cols>
  <sheetData>
    <row r="1" spans="1:10" ht="45.75">
      <c r="A1" s="82" t="s">
        <v>8</v>
      </c>
      <c r="B1" s="82"/>
      <c r="C1" s="82"/>
      <c r="D1" s="82"/>
      <c r="E1" s="82"/>
      <c r="F1" s="82"/>
      <c r="G1" s="82"/>
      <c r="H1" s="82"/>
      <c r="I1" s="82"/>
      <c r="J1" s="82"/>
    </row>
    <row r="3" spans="1:12" ht="76.5" customHeight="1">
      <c r="A3" s="1" t="s">
        <v>9</v>
      </c>
      <c r="B3" s="83" t="s">
        <v>10</v>
      </c>
      <c r="C3" s="83"/>
      <c r="D3" s="83"/>
      <c r="E3" s="83"/>
      <c r="F3" s="83"/>
      <c r="G3" s="83"/>
      <c r="H3" s="83"/>
      <c r="I3" s="83"/>
      <c r="J3" s="83"/>
      <c r="L3" t="s">
        <v>11</v>
      </c>
    </row>
    <row r="5" spans="1:10" ht="23.25">
      <c r="A5" s="2" t="s">
        <v>12</v>
      </c>
      <c r="B5" s="84" t="s">
        <v>13</v>
      </c>
      <c r="C5" s="85"/>
      <c r="D5" s="85"/>
      <c r="E5" s="85"/>
      <c r="F5" s="85"/>
      <c r="G5" s="85"/>
      <c r="H5" s="85"/>
      <c r="I5" s="85"/>
      <c r="J5" s="85"/>
    </row>
    <row r="6" spans="2:10" ht="14.25">
      <c r="B6" s="85"/>
      <c r="C6" s="85"/>
      <c r="D6" s="85"/>
      <c r="E6" s="85"/>
      <c r="F6" s="85"/>
      <c r="G6" s="85"/>
      <c r="H6" s="85"/>
      <c r="I6" s="85"/>
      <c r="J6" s="85"/>
    </row>
    <row r="7" spans="2:10" ht="14.25">
      <c r="B7" s="85"/>
      <c r="C7" s="85"/>
      <c r="D7" s="85"/>
      <c r="E7" s="85"/>
      <c r="F7" s="85"/>
      <c r="G7" s="85"/>
      <c r="H7" s="85"/>
      <c r="I7" s="85"/>
      <c r="J7" s="85"/>
    </row>
    <row r="8" spans="2:10" ht="14.25">
      <c r="B8" s="85"/>
      <c r="C8" s="85"/>
      <c r="D8" s="85"/>
      <c r="E8" s="85"/>
      <c r="F8" s="85"/>
      <c r="G8" s="85"/>
      <c r="H8" s="85"/>
      <c r="I8" s="85"/>
      <c r="J8" s="85"/>
    </row>
    <row r="10" spans="9:14" ht="14.25" customHeight="1">
      <c r="I10" s="84" t="s">
        <v>14</v>
      </c>
      <c r="J10" s="84"/>
      <c r="K10" s="84"/>
      <c r="L10" s="84"/>
      <c r="M10" s="84"/>
      <c r="N10" s="84"/>
    </row>
    <row r="11" spans="9:14" ht="14.25" customHeight="1">
      <c r="I11" s="84"/>
      <c r="J11" s="84"/>
      <c r="K11" s="84"/>
      <c r="L11" s="84"/>
      <c r="M11" s="84"/>
      <c r="N11" s="84"/>
    </row>
    <row r="12" spans="9:14" ht="14.25" customHeight="1">
      <c r="I12" s="84"/>
      <c r="J12" s="84"/>
      <c r="K12" s="84"/>
      <c r="L12" s="84"/>
      <c r="M12" s="84"/>
      <c r="N12" s="84"/>
    </row>
    <row r="13" spans="9:14" ht="14.25" customHeight="1">
      <c r="I13" s="84"/>
      <c r="J13" s="84"/>
      <c r="K13" s="84"/>
      <c r="L13" s="84"/>
      <c r="M13" s="84"/>
      <c r="N13" s="84"/>
    </row>
    <row r="14" spans="9:14" ht="14.25" customHeight="1">
      <c r="I14" s="84"/>
      <c r="J14" s="84"/>
      <c r="K14" s="84"/>
      <c r="L14" s="84"/>
      <c r="M14" s="84"/>
      <c r="N14" s="84"/>
    </row>
    <row r="15" spans="9:14" ht="14.25" customHeight="1">
      <c r="I15" s="84"/>
      <c r="J15" s="84"/>
      <c r="K15" s="84"/>
      <c r="L15" s="84"/>
      <c r="M15" s="84"/>
      <c r="N15" s="84"/>
    </row>
    <row r="16" spans="9:14" ht="14.25" customHeight="1">
      <c r="I16" s="84"/>
      <c r="J16" s="84"/>
      <c r="K16" s="84"/>
      <c r="L16" s="84"/>
      <c r="M16" s="84"/>
      <c r="N16" s="84"/>
    </row>
    <row r="17" spans="9:14" ht="14.25" customHeight="1">
      <c r="I17" s="84"/>
      <c r="J17" s="84"/>
      <c r="K17" s="84"/>
      <c r="L17" s="84"/>
      <c r="M17" s="84"/>
      <c r="N17" s="84"/>
    </row>
    <row r="18" spans="9:14" ht="14.25" customHeight="1">
      <c r="I18" s="84"/>
      <c r="J18" s="84"/>
      <c r="K18" s="84"/>
      <c r="L18" s="84"/>
      <c r="M18" s="84"/>
      <c r="N18" s="84"/>
    </row>
    <row r="19" spans="9:14" ht="14.25" customHeight="1">
      <c r="I19" s="84"/>
      <c r="J19" s="84"/>
      <c r="K19" s="84"/>
      <c r="L19" s="84"/>
      <c r="M19" s="84"/>
      <c r="N19" s="84"/>
    </row>
    <row r="21" ht="15.75" thickBot="1"/>
    <row r="22" spans="9:14" ht="15">
      <c r="I22" s="86" t="s">
        <v>15</v>
      </c>
      <c r="J22" s="86"/>
      <c r="K22" s="86"/>
      <c r="L22" s="87" t="s">
        <v>75</v>
      </c>
      <c r="M22" s="88"/>
      <c r="N22" s="89"/>
    </row>
    <row r="23" spans="9:14" ht="15">
      <c r="I23" s="86"/>
      <c r="J23" s="86"/>
      <c r="K23" s="86"/>
      <c r="L23" s="90"/>
      <c r="M23" s="91"/>
      <c r="N23" s="92"/>
    </row>
    <row r="24" spans="9:14" ht="15">
      <c r="I24" s="86"/>
      <c r="J24" s="86"/>
      <c r="K24" s="86"/>
      <c r="L24" s="90"/>
      <c r="M24" s="91"/>
      <c r="N24" s="92"/>
    </row>
    <row r="25" spans="9:14" ht="15">
      <c r="I25" s="86"/>
      <c r="J25" s="86"/>
      <c r="K25" s="86"/>
      <c r="L25" s="90"/>
      <c r="M25" s="91"/>
      <c r="N25" s="92"/>
    </row>
    <row r="26" spans="9:14" ht="93.75" thickBot="1">
      <c r="I26" s="3" t="s">
        <v>16</v>
      </c>
      <c r="L26" s="79" t="s">
        <v>17</v>
      </c>
      <c r="M26" s="80"/>
      <c r="N26" s="81"/>
    </row>
  </sheetData>
  <sheetProtection/>
  <mergeCells count="7">
    <mergeCell ref="L26:N26"/>
    <mergeCell ref="A1:J1"/>
    <mergeCell ref="B3:J3"/>
    <mergeCell ref="B5:J8"/>
    <mergeCell ref="I10:N19"/>
    <mergeCell ref="I22:K25"/>
    <mergeCell ref="L22:N25"/>
  </mergeCells>
  <hyperlinks>
    <hyperlink ref="L22:N26" location="'SITUATION 2'!A1" display="Variable +"/>
  </hyperlinks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oleObject progId="Présentation" shapeId="24907770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1"/>
  <dimension ref="A1:N26"/>
  <sheetViews>
    <sheetView showGridLines="0" showRowColHeaders="0" zoomScalePageLayoutView="0" workbookViewId="0" topLeftCell="A1">
      <selection activeCell="A1" sqref="A1:J1"/>
    </sheetView>
  </sheetViews>
  <sheetFormatPr defaultColWidth="11.421875" defaultRowHeight="15"/>
  <cols>
    <col min="1" max="1" width="22.140625" style="0" customWidth="1"/>
  </cols>
  <sheetData>
    <row r="1" spans="1:10" ht="45.75">
      <c r="A1" s="82" t="s">
        <v>17</v>
      </c>
      <c r="B1" s="82"/>
      <c r="C1" s="82"/>
      <c r="D1" s="82"/>
      <c r="E1" s="82"/>
      <c r="F1" s="82"/>
      <c r="G1" s="82"/>
      <c r="H1" s="82"/>
      <c r="I1" s="82"/>
      <c r="J1" s="82"/>
    </row>
    <row r="3" spans="1:12" ht="76.5" customHeight="1">
      <c r="A3" s="1" t="s">
        <v>9</v>
      </c>
      <c r="B3" s="83" t="s">
        <v>10</v>
      </c>
      <c r="C3" s="83"/>
      <c r="D3" s="83"/>
      <c r="E3" s="83"/>
      <c r="F3" s="83"/>
      <c r="G3" s="83"/>
      <c r="H3" s="83"/>
      <c r="I3" s="83"/>
      <c r="J3" s="83"/>
      <c r="L3" t="s">
        <v>11</v>
      </c>
    </row>
    <row r="5" spans="1:10" ht="23.25">
      <c r="A5" s="20" t="s">
        <v>12</v>
      </c>
      <c r="B5" s="84" t="s">
        <v>52</v>
      </c>
      <c r="C5" s="85"/>
      <c r="D5" s="85"/>
      <c r="E5" s="85"/>
      <c r="F5" s="85"/>
      <c r="G5" s="85"/>
      <c r="H5" s="85"/>
      <c r="I5" s="85"/>
      <c r="J5" s="85"/>
    </row>
    <row r="6" spans="2:10" ht="14.25">
      <c r="B6" s="85"/>
      <c r="C6" s="85"/>
      <c r="D6" s="85"/>
      <c r="E6" s="85"/>
      <c r="F6" s="85"/>
      <c r="G6" s="85"/>
      <c r="H6" s="85"/>
      <c r="I6" s="85"/>
      <c r="J6" s="85"/>
    </row>
    <row r="7" spans="2:10" ht="14.25">
      <c r="B7" s="85"/>
      <c r="C7" s="85"/>
      <c r="D7" s="85"/>
      <c r="E7" s="85"/>
      <c r="F7" s="85"/>
      <c r="G7" s="85"/>
      <c r="H7" s="85"/>
      <c r="I7" s="85"/>
      <c r="J7" s="85"/>
    </row>
    <row r="8" spans="2:10" ht="14.25">
      <c r="B8" s="85"/>
      <c r="C8" s="85"/>
      <c r="D8" s="85"/>
      <c r="E8" s="85"/>
      <c r="F8" s="85"/>
      <c r="G8" s="85"/>
      <c r="H8" s="85"/>
      <c r="I8" s="85"/>
      <c r="J8" s="85"/>
    </row>
    <row r="10" spans="9:14" ht="14.25" customHeight="1">
      <c r="I10" s="84" t="s">
        <v>14</v>
      </c>
      <c r="J10" s="84"/>
      <c r="K10" s="84"/>
      <c r="L10" s="84"/>
      <c r="M10" s="84"/>
      <c r="N10" s="84"/>
    </row>
    <row r="11" spans="9:14" ht="14.25" customHeight="1">
      <c r="I11" s="84"/>
      <c r="J11" s="84"/>
      <c r="K11" s="84"/>
      <c r="L11" s="84"/>
      <c r="M11" s="84"/>
      <c r="N11" s="84"/>
    </row>
    <row r="12" spans="9:14" ht="14.25" customHeight="1">
      <c r="I12" s="84"/>
      <c r="J12" s="84"/>
      <c r="K12" s="84"/>
      <c r="L12" s="84"/>
      <c r="M12" s="84"/>
      <c r="N12" s="84"/>
    </row>
    <row r="13" spans="9:14" ht="14.25" customHeight="1">
      <c r="I13" s="84"/>
      <c r="J13" s="84"/>
      <c r="K13" s="84"/>
      <c r="L13" s="84"/>
      <c r="M13" s="84"/>
      <c r="N13" s="84"/>
    </row>
    <row r="14" spans="9:14" ht="14.25" customHeight="1">
      <c r="I14" s="84"/>
      <c r="J14" s="84"/>
      <c r="K14" s="84"/>
      <c r="L14" s="84"/>
      <c r="M14" s="84"/>
      <c r="N14" s="84"/>
    </row>
    <row r="15" spans="9:14" ht="14.25" customHeight="1">
      <c r="I15" s="84"/>
      <c r="J15" s="84"/>
      <c r="K15" s="84"/>
      <c r="L15" s="84"/>
      <c r="M15" s="84"/>
      <c r="N15" s="84"/>
    </row>
    <row r="16" spans="9:14" ht="14.25" customHeight="1">
      <c r="I16" s="84"/>
      <c r="J16" s="84"/>
      <c r="K16" s="84"/>
      <c r="L16" s="84"/>
      <c r="M16" s="84"/>
      <c r="N16" s="84"/>
    </row>
    <row r="17" spans="9:14" ht="14.25" customHeight="1">
      <c r="I17" s="84"/>
      <c r="J17" s="84"/>
      <c r="K17" s="84"/>
      <c r="L17" s="84"/>
      <c r="M17" s="84"/>
      <c r="N17" s="84"/>
    </row>
    <row r="18" spans="9:14" ht="14.25" customHeight="1">
      <c r="I18" s="84"/>
      <c r="J18" s="84"/>
      <c r="K18" s="84"/>
      <c r="L18" s="84"/>
      <c r="M18" s="84"/>
      <c r="N18" s="84"/>
    </row>
    <row r="19" spans="9:14" ht="14.25" customHeight="1">
      <c r="I19" s="84"/>
      <c r="J19" s="84"/>
      <c r="K19" s="84"/>
      <c r="L19" s="84"/>
      <c r="M19" s="84"/>
      <c r="N19" s="84"/>
    </row>
    <row r="22" spans="9:11" ht="14.25">
      <c r="I22" s="86" t="s">
        <v>15</v>
      </c>
      <c r="J22" s="86"/>
      <c r="K22" s="86"/>
    </row>
    <row r="23" spans="9:11" ht="14.25">
      <c r="I23" s="86"/>
      <c r="J23" s="86"/>
      <c r="K23" s="86"/>
    </row>
    <row r="24" spans="9:11" ht="15">
      <c r="I24" s="86"/>
      <c r="J24" s="86"/>
      <c r="K24" s="86"/>
    </row>
    <row r="25" spans="9:11" ht="15">
      <c r="I25" s="86"/>
      <c r="J25" s="86"/>
      <c r="K25" s="86"/>
    </row>
    <row r="26" ht="93">
      <c r="I26" s="3" t="s">
        <v>16</v>
      </c>
    </row>
  </sheetData>
  <sheetProtection/>
  <mergeCells count="5">
    <mergeCell ref="A1:J1"/>
    <mergeCell ref="B3:J3"/>
    <mergeCell ref="B5:J8"/>
    <mergeCell ref="I10:N19"/>
    <mergeCell ref="I22:K25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oleObject progId="Présentation" shapeId="3429451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6"/>
  <dimension ref="A1:N26"/>
  <sheetViews>
    <sheetView showGridLines="0" showRowColHeaders="0" zoomScalePageLayoutView="0" workbookViewId="0" topLeftCell="A1">
      <selection activeCell="B22" sqref="B22"/>
    </sheetView>
  </sheetViews>
  <sheetFormatPr defaultColWidth="11.421875" defaultRowHeight="15"/>
  <cols>
    <col min="1" max="1" width="22.140625" style="0" customWidth="1"/>
  </cols>
  <sheetData>
    <row r="1" spans="1:10" ht="45.75">
      <c r="A1" s="82" t="s">
        <v>21</v>
      </c>
      <c r="B1" s="82"/>
      <c r="C1" s="82"/>
      <c r="D1" s="82"/>
      <c r="E1" s="82"/>
      <c r="F1" s="82"/>
      <c r="G1" s="82"/>
      <c r="H1" s="82"/>
      <c r="I1" s="82"/>
      <c r="J1" s="82"/>
    </row>
    <row r="3" spans="1:12" ht="76.5" customHeight="1">
      <c r="A3" s="1" t="s">
        <v>9</v>
      </c>
      <c r="B3" s="83" t="s">
        <v>18</v>
      </c>
      <c r="C3" s="83"/>
      <c r="D3" s="83"/>
      <c r="E3" s="83"/>
      <c r="F3" s="83"/>
      <c r="G3" s="83"/>
      <c r="H3" s="83"/>
      <c r="I3" s="83"/>
      <c r="J3" s="83"/>
      <c r="L3" t="s">
        <v>11</v>
      </c>
    </row>
    <row r="5" spans="1:10" ht="23.25">
      <c r="A5" s="2" t="s">
        <v>12</v>
      </c>
      <c r="B5" s="84" t="s">
        <v>19</v>
      </c>
      <c r="C5" s="85"/>
      <c r="D5" s="85"/>
      <c r="E5" s="85"/>
      <c r="F5" s="85"/>
      <c r="G5" s="85"/>
      <c r="H5" s="85"/>
      <c r="I5" s="85"/>
      <c r="J5" s="85"/>
    </row>
    <row r="6" spans="2:10" ht="14.25">
      <c r="B6" s="85"/>
      <c r="C6" s="85"/>
      <c r="D6" s="85"/>
      <c r="E6" s="85"/>
      <c r="F6" s="85"/>
      <c r="G6" s="85"/>
      <c r="H6" s="85"/>
      <c r="I6" s="85"/>
      <c r="J6" s="85"/>
    </row>
    <row r="7" spans="2:10" ht="14.25">
      <c r="B7" s="85"/>
      <c r="C7" s="85"/>
      <c r="D7" s="85"/>
      <c r="E7" s="85"/>
      <c r="F7" s="85"/>
      <c r="G7" s="85"/>
      <c r="H7" s="85"/>
      <c r="I7" s="85"/>
      <c r="J7" s="85"/>
    </row>
    <row r="8" spans="2:10" ht="14.25">
      <c r="B8" s="85"/>
      <c r="C8" s="85"/>
      <c r="D8" s="85"/>
      <c r="E8" s="85"/>
      <c r="F8" s="85"/>
      <c r="G8" s="85"/>
      <c r="H8" s="85"/>
      <c r="I8" s="85"/>
      <c r="J8" s="85"/>
    </row>
    <row r="10" spans="9:14" ht="14.25" customHeight="1">
      <c r="I10" s="84" t="s">
        <v>20</v>
      </c>
      <c r="J10" s="84"/>
      <c r="K10" s="84"/>
      <c r="L10" s="84"/>
      <c r="M10" s="84"/>
      <c r="N10" s="84"/>
    </row>
    <row r="11" spans="9:14" ht="14.25" customHeight="1">
      <c r="I11" s="84"/>
      <c r="J11" s="84"/>
      <c r="K11" s="84"/>
      <c r="L11" s="84"/>
      <c r="M11" s="84"/>
      <c r="N11" s="84"/>
    </row>
    <row r="12" spans="9:14" ht="14.25" customHeight="1">
      <c r="I12" s="84"/>
      <c r="J12" s="84"/>
      <c r="K12" s="84"/>
      <c r="L12" s="84"/>
      <c r="M12" s="84"/>
      <c r="N12" s="84"/>
    </row>
    <row r="13" spans="9:14" ht="14.25" customHeight="1">
      <c r="I13" s="84"/>
      <c r="J13" s="84"/>
      <c r="K13" s="84"/>
      <c r="L13" s="84"/>
      <c r="M13" s="84"/>
      <c r="N13" s="84"/>
    </row>
    <row r="14" spans="9:14" ht="14.25" customHeight="1">
      <c r="I14" s="84"/>
      <c r="J14" s="84"/>
      <c r="K14" s="84"/>
      <c r="L14" s="84"/>
      <c r="M14" s="84"/>
      <c r="N14" s="84"/>
    </row>
    <row r="15" spans="9:14" ht="14.25" customHeight="1">
      <c r="I15" s="84"/>
      <c r="J15" s="84"/>
      <c r="K15" s="84"/>
      <c r="L15" s="84"/>
      <c r="M15" s="84"/>
      <c r="N15" s="84"/>
    </row>
    <row r="16" spans="9:14" ht="14.25" customHeight="1">
      <c r="I16" s="84"/>
      <c r="J16" s="84"/>
      <c r="K16" s="84"/>
      <c r="L16" s="84"/>
      <c r="M16" s="84"/>
      <c r="N16" s="84"/>
    </row>
    <row r="17" spans="9:14" ht="14.25" customHeight="1">
      <c r="I17" s="84"/>
      <c r="J17" s="84"/>
      <c r="K17" s="84"/>
      <c r="L17" s="84"/>
      <c r="M17" s="84"/>
      <c r="N17" s="84"/>
    </row>
    <row r="18" spans="9:14" ht="14.25" customHeight="1">
      <c r="I18" s="84"/>
      <c r="J18" s="84"/>
      <c r="K18" s="84"/>
      <c r="L18" s="84"/>
      <c r="M18" s="84"/>
      <c r="N18" s="84"/>
    </row>
    <row r="19" spans="9:14" ht="14.25" customHeight="1">
      <c r="I19" s="84"/>
      <c r="J19" s="84"/>
      <c r="K19" s="84"/>
      <c r="L19" s="84"/>
      <c r="M19" s="84"/>
      <c r="N19" s="84"/>
    </row>
    <row r="22" spans="9:11" ht="15">
      <c r="I22" s="86" t="s">
        <v>15</v>
      </c>
      <c r="J22" s="86"/>
      <c r="K22" s="86"/>
    </row>
    <row r="23" spans="9:11" ht="15">
      <c r="I23" s="86"/>
      <c r="J23" s="86"/>
      <c r="K23" s="86"/>
    </row>
    <row r="24" spans="9:11" ht="15">
      <c r="I24" s="86"/>
      <c r="J24" s="86"/>
      <c r="K24" s="86"/>
    </row>
    <row r="25" spans="9:11" ht="15">
      <c r="I25" s="86"/>
      <c r="J25" s="86"/>
      <c r="K25" s="86"/>
    </row>
    <row r="26" ht="93">
      <c r="I26" s="3" t="s">
        <v>16</v>
      </c>
    </row>
  </sheetData>
  <sheetProtection/>
  <mergeCells count="5">
    <mergeCell ref="A1:J1"/>
    <mergeCell ref="B3:J3"/>
    <mergeCell ref="B5:J8"/>
    <mergeCell ref="I10:N19"/>
    <mergeCell ref="I22:K25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oleObject progId="Présentation" shapeId="3446137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7"/>
  <dimension ref="A1:N26"/>
  <sheetViews>
    <sheetView showGridLines="0" showRowColHeaders="0" zoomScalePageLayoutView="0" workbookViewId="0" topLeftCell="A1">
      <selection activeCell="E22" sqref="E22"/>
    </sheetView>
  </sheetViews>
  <sheetFormatPr defaultColWidth="11.421875" defaultRowHeight="15"/>
  <cols>
    <col min="1" max="1" width="22.140625" style="0" customWidth="1"/>
  </cols>
  <sheetData>
    <row r="1" spans="1:10" ht="45.75">
      <c r="A1" s="82" t="s">
        <v>25</v>
      </c>
      <c r="B1" s="82"/>
      <c r="C1" s="82"/>
      <c r="D1" s="82"/>
      <c r="E1" s="82"/>
      <c r="F1" s="82"/>
      <c r="G1" s="82"/>
      <c r="H1" s="82"/>
      <c r="I1" s="82"/>
      <c r="J1" s="82"/>
    </row>
    <row r="3" spans="1:12" ht="76.5" customHeight="1">
      <c r="A3" s="1" t="s">
        <v>9</v>
      </c>
      <c r="B3" s="83" t="s">
        <v>22</v>
      </c>
      <c r="C3" s="83"/>
      <c r="D3" s="83"/>
      <c r="E3" s="83"/>
      <c r="F3" s="83"/>
      <c r="G3" s="83"/>
      <c r="H3" s="83"/>
      <c r="I3" s="83"/>
      <c r="J3" s="83"/>
      <c r="L3" t="s">
        <v>11</v>
      </c>
    </row>
    <row r="5" spans="1:10" ht="23.25">
      <c r="A5" s="2" t="s">
        <v>12</v>
      </c>
      <c r="B5" s="84" t="s">
        <v>23</v>
      </c>
      <c r="C5" s="85"/>
      <c r="D5" s="85"/>
      <c r="E5" s="85"/>
      <c r="F5" s="85"/>
      <c r="G5" s="85"/>
      <c r="H5" s="85"/>
      <c r="I5" s="85"/>
      <c r="J5" s="85"/>
    </row>
    <row r="6" spans="2:10" ht="14.25">
      <c r="B6" s="85"/>
      <c r="C6" s="85"/>
      <c r="D6" s="85"/>
      <c r="E6" s="85"/>
      <c r="F6" s="85"/>
      <c r="G6" s="85"/>
      <c r="H6" s="85"/>
      <c r="I6" s="85"/>
      <c r="J6" s="85"/>
    </row>
    <row r="7" spans="2:10" ht="14.25">
      <c r="B7" s="85"/>
      <c r="C7" s="85"/>
      <c r="D7" s="85"/>
      <c r="E7" s="85"/>
      <c r="F7" s="85"/>
      <c r="G7" s="85"/>
      <c r="H7" s="85"/>
      <c r="I7" s="85"/>
      <c r="J7" s="85"/>
    </row>
    <row r="8" spans="2:10" ht="14.25">
      <c r="B8" s="85"/>
      <c r="C8" s="85"/>
      <c r="D8" s="85"/>
      <c r="E8" s="85"/>
      <c r="F8" s="85"/>
      <c r="G8" s="85"/>
      <c r="H8" s="85"/>
      <c r="I8" s="85"/>
      <c r="J8" s="85"/>
    </row>
    <row r="10" spans="9:14" ht="14.25" customHeight="1">
      <c r="I10" s="84" t="s">
        <v>24</v>
      </c>
      <c r="J10" s="84"/>
      <c r="K10" s="84"/>
      <c r="L10" s="84"/>
      <c r="M10" s="84"/>
      <c r="N10" s="84"/>
    </row>
    <row r="11" spans="9:14" ht="14.25" customHeight="1">
      <c r="I11" s="84"/>
      <c r="J11" s="84"/>
      <c r="K11" s="84"/>
      <c r="L11" s="84"/>
      <c r="M11" s="84"/>
      <c r="N11" s="84"/>
    </row>
    <row r="12" spans="9:14" ht="14.25" customHeight="1">
      <c r="I12" s="84"/>
      <c r="J12" s="84"/>
      <c r="K12" s="84"/>
      <c r="L12" s="84"/>
      <c r="M12" s="84"/>
      <c r="N12" s="84"/>
    </row>
    <row r="13" spans="9:14" ht="14.25" customHeight="1">
      <c r="I13" s="84"/>
      <c r="J13" s="84"/>
      <c r="K13" s="84"/>
      <c r="L13" s="84"/>
      <c r="M13" s="84"/>
      <c r="N13" s="84"/>
    </row>
    <row r="14" spans="9:14" ht="14.25" customHeight="1">
      <c r="I14" s="84"/>
      <c r="J14" s="84"/>
      <c r="K14" s="84"/>
      <c r="L14" s="84"/>
      <c r="M14" s="84"/>
      <c r="N14" s="84"/>
    </row>
    <row r="15" spans="9:14" ht="14.25" customHeight="1">
      <c r="I15" s="84"/>
      <c r="J15" s="84"/>
      <c r="K15" s="84"/>
      <c r="L15" s="84"/>
      <c r="M15" s="84"/>
      <c r="N15" s="84"/>
    </row>
    <row r="16" spans="9:14" ht="14.25" customHeight="1">
      <c r="I16" s="84"/>
      <c r="J16" s="84"/>
      <c r="K16" s="84"/>
      <c r="L16" s="84"/>
      <c r="M16" s="84"/>
      <c r="N16" s="84"/>
    </row>
    <row r="17" spans="9:14" ht="14.25" customHeight="1">
      <c r="I17" s="84"/>
      <c r="J17" s="84"/>
      <c r="K17" s="84"/>
      <c r="L17" s="84"/>
      <c r="M17" s="84"/>
      <c r="N17" s="84"/>
    </row>
    <row r="18" spans="9:14" ht="14.25" customHeight="1">
      <c r="I18" s="84"/>
      <c r="J18" s="84"/>
      <c r="K18" s="84"/>
      <c r="L18" s="84"/>
      <c r="M18" s="84"/>
      <c r="N18" s="84"/>
    </row>
    <row r="19" spans="9:14" ht="14.25" customHeight="1">
      <c r="I19" s="84"/>
      <c r="J19" s="84"/>
      <c r="K19" s="84"/>
      <c r="L19" s="84"/>
      <c r="M19" s="84"/>
      <c r="N19" s="84"/>
    </row>
    <row r="20" spans="9:14" ht="14.25">
      <c r="I20" s="84"/>
      <c r="J20" s="84"/>
      <c r="K20" s="84"/>
      <c r="L20" s="84"/>
      <c r="M20" s="84"/>
      <c r="N20" s="84"/>
    </row>
    <row r="22" spans="9:11" ht="14.25">
      <c r="I22" s="86" t="s">
        <v>15</v>
      </c>
      <c r="J22" s="86"/>
      <c r="K22" s="86"/>
    </row>
    <row r="23" spans="9:11" ht="15">
      <c r="I23" s="86"/>
      <c r="J23" s="86"/>
      <c r="K23" s="86"/>
    </row>
    <row r="24" spans="9:11" ht="15">
      <c r="I24" s="86"/>
      <c r="J24" s="86"/>
      <c r="K24" s="86"/>
    </row>
    <row r="25" spans="9:11" ht="15">
      <c r="I25" s="86"/>
      <c r="J25" s="86"/>
      <c r="K25" s="86"/>
    </row>
    <row r="26" ht="93">
      <c r="I26" s="3" t="s">
        <v>16</v>
      </c>
    </row>
  </sheetData>
  <sheetProtection/>
  <mergeCells count="5">
    <mergeCell ref="A1:J1"/>
    <mergeCell ref="B3:J3"/>
    <mergeCell ref="B5:J8"/>
    <mergeCell ref="I10:N20"/>
    <mergeCell ref="I22:K25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oleObject progId="Présentation" shapeId="3451609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8"/>
  <dimension ref="A1:N26"/>
  <sheetViews>
    <sheetView showGridLines="0" showRowColHeaders="0" zoomScalePageLayoutView="0" workbookViewId="0" topLeftCell="A1">
      <selection activeCell="B23" sqref="B23"/>
    </sheetView>
  </sheetViews>
  <sheetFormatPr defaultColWidth="11.421875" defaultRowHeight="15"/>
  <cols>
    <col min="1" max="1" width="22.140625" style="0" customWidth="1"/>
  </cols>
  <sheetData>
    <row r="1" spans="1:10" ht="45.75">
      <c r="A1" s="82" t="s">
        <v>68</v>
      </c>
      <c r="B1" s="82"/>
      <c r="C1" s="82"/>
      <c r="D1" s="82"/>
      <c r="E1" s="82"/>
      <c r="F1" s="82"/>
      <c r="G1" s="82"/>
      <c r="H1" s="82"/>
      <c r="I1" s="82"/>
      <c r="J1" s="82"/>
    </row>
    <row r="3" spans="1:12" ht="76.5" customHeight="1">
      <c r="A3" s="1" t="s">
        <v>9</v>
      </c>
      <c r="B3" s="83" t="s">
        <v>26</v>
      </c>
      <c r="C3" s="83"/>
      <c r="D3" s="83"/>
      <c r="E3" s="83"/>
      <c r="F3" s="83"/>
      <c r="G3" s="83"/>
      <c r="H3" s="83"/>
      <c r="I3" s="83"/>
      <c r="J3" s="83"/>
      <c r="L3" t="s">
        <v>11</v>
      </c>
    </row>
    <row r="5" spans="1:10" ht="23.25">
      <c r="A5" s="2" t="s">
        <v>12</v>
      </c>
      <c r="B5" s="84" t="s">
        <v>27</v>
      </c>
      <c r="C5" s="85"/>
      <c r="D5" s="85"/>
      <c r="E5" s="85"/>
      <c r="F5" s="85"/>
      <c r="G5" s="85"/>
      <c r="H5" s="85"/>
      <c r="I5" s="85"/>
      <c r="J5" s="85"/>
    </row>
    <row r="6" spans="2:10" ht="14.25">
      <c r="B6" s="85"/>
      <c r="C6" s="85"/>
      <c r="D6" s="85"/>
      <c r="E6" s="85"/>
      <c r="F6" s="85"/>
      <c r="G6" s="85"/>
      <c r="H6" s="85"/>
      <c r="I6" s="85"/>
      <c r="J6" s="85"/>
    </row>
    <row r="7" spans="2:10" ht="14.25">
      <c r="B7" s="85"/>
      <c r="C7" s="85"/>
      <c r="D7" s="85"/>
      <c r="E7" s="85"/>
      <c r="F7" s="85"/>
      <c r="G7" s="85"/>
      <c r="H7" s="85"/>
      <c r="I7" s="85"/>
      <c r="J7" s="85"/>
    </row>
    <row r="8" spans="2:10" ht="14.25">
      <c r="B8" s="85"/>
      <c r="C8" s="85"/>
      <c r="D8" s="85"/>
      <c r="E8" s="85"/>
      <c r="F8" s="85"/>
      <c r="G8" s="85"/>
      <c r="H8" s="85"/>
      <c r="I8" s="85"/>
      <c r="J8" s="85"/>
    </row>
    <row r="10" spans="9:14" ht="14.25" customHeight="1">
      <c r="I10" s="84" t="s">
        <v>28</v>
      </c>
      <c r="J10" s="84"/>
      <c r="K10" s="84"/>
      <c r="L10" s="84"/>
      <c r="M10" s="84"/>
      <c r="N10" s="84"/>
    </row>
    <row r="11" spans="9:14" ht="14.25" customHeight="1">
      <c r="I11" s="84"/>
      <c r="J11" s="84"/>
      <c r="K11" s="84"/>
      <c r="L11" s="84"/>
      <c r="M11" s="84"/>
      <c r="N11" s="84"/>
    </row>
    <row r="12" spans="9:14" ht="14.25" customHeight="1">
      <c r="I12" s="84"/>
      <c r="J12" s="84"/>
      <c r="K12" s="84"/>
      <c r="L12" s="84"/>
      <c r="M12" s="84"/>
      <c r="N12" s="84"/>
    </row>
    <row r="13" spans="9:14" ht="14.25" customHeight="1">
      <c r="I13" s="84"/>
      <c r="J13" s="84"/>
      <c r="K13" s="84"/>
      <c r="L13" s="84"/>
      <c r="M13" s="84"/>
      <c r="N13" s="84"/>
    </row>
    <row r="14" spans="9:14" ht="14.25" customHeight="1">
      <c r="I14" s="84"/>
      <c r="J14" s="84"/>
      <c r="K14" s="84"/>
      <c r="L14" s="84"/>
      <c r="M14" s="84"/>
      <c r="N14" s="84"/>
    </row>
    <row r="15" spans="9:14" ht="14.25" customHeight="1">
      <c r="I15" s="84"/>
      <c r="J15" s="84"/>
      <c r="K15" s="84"/>
      <c r="L15" s="84"/>
      <c r="M15" s="84"/>
      <c r="N15" s="84"/>
    </row>
    <row r="16" spans="9:14" ht="14.25" customHeight="1">
      <c r="I16" s="84"/>
      <c r="J16" s="84"/>
      <c r="K16" s="84"/>
      <c r="L16" s="84"/>
      <c r="M16" s="84"/>
      <c r="N16" s="84"/>
    </row>
    <row r="17" spans="9:14" ht="14.25" customHeight="1">
      <c r="I17" s="84"/>
      <c r="J17" s="84"/>
      <c r="K17" s="84"/>
      <c r="L17" s="84"/>
      <c r="M17" s="84"/>
      <c r="N17" s="84"/>
    </row>
    <row r="18" spans="9:14" ht="14.25" customHeight="1">
      <c r="I18" s="84"/>
      <c r="J18" s="84"/>
      <c r="K18" s="84"/>
      <c r="L18" s="84"/>
      <c r="M18" s="84"/>
      <c r="N18" s="84"/>
    </row>
    <row r="19" spans="9:14" ht="14.25" customHeight="1">
      <c r="I19" s="84"/>
      <c r="J19" s="84"/>
      <c r="K19" s="84"/>
      <c r="L19" s="84"/>
      <c r="M19" s="84"/>
      <c r="N19" s="84"/>
    </row>
    <row r="22" spans="9:11" ht="14.25">
      <c r="I22" s="86" t="s">
        <v>15</v>
      </c>
      <c r="J22" s="86"/>
      <c r="K22" s="86"/>
    </row>
    <row r="23" spans="9:11" ht="15">
      <c r="I23" s="86"/>
      <c r="J23" s="86"/>
      <c r="K23" s="86"/>
    </row>
    <row r="24" spans="9:11" ht="15">
      <c r="I24" s="86"/>
      <c r="J24" s="86"/>
      <c r="K24" s="86"/>
    </row>
    <row r="25" spans="9:11" ht="15">
      <c r="I25" s="86"/>
      <c r="J25" s="86"/>
      <c r="K25" s="86"/>
    </row>
    <row r="26" ht="93">
      <c r="I26" s="3" t="s">
        <v>16</v>
      </c>
    </row>
  </sheetData>
  <sheetProtection/>
  <mergeCells count="5">
    <mergeCell ref="A1:J1"/>
    <mergeCell ref="B3:J3"/>
    <mergeCell ref="B5:J8"/>
    <mergeCell ref="I10:N19"/>
    <mergeCell ref="I22:K25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oleObject progId="Présentation" shapeId="345846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Jean-Baptiste BRUCHON</dc:creator>
  <cp:keywords/>
  <dc:description/>
  <cp:lastModifiedBy>Jean-Baptiste BRUCHON</cp:lastModifiedBy>
  <dcterms:created xsi:type="dcterms:W3CDTF">2016-10-15T08:11:29Z</dcterms:created>
  <dcterms:modified xsi:type="dcterms:W3CDTF">2018-11-09T09:17:28Z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