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240" windowHeight="13305" activeTab="0"/>
  </bookViews>
  <sheets>
    <sheet name="élève" sheetId="1" r:id="rId1"/>
    <sheet name="corrigé" sheetId="2" r:id="rId2"/>
    <sheet name="PREM_APBG" sheetId="3" r:id="rId3"/>
    <sheet name="données PREM" sheetId="4" r:id="rId4"/>
    <sheet name="autre exemple avec SISMOLOG" sheetId="5" r:id="rId5"/>
    <sheet name="Feuil6" sheetId="6" r:id="rId6"/>
    <sheet name="hodochrone  théorique" sheetId="7" r:id="rId7"/>
  </sheets>
  <definedNames/>
  <calcPr fullCalcOnLoad="1"/>
</workbook>
</file>

<file path=xl/sharedStrings.xml><?xml version="1.0" encoding="utf-8"?>
<sst xmlns="http://schemas.openxmlformats.org/spreadsheetml/2006/main" count="693" uniqueCount="473">
  <si>
    <t>stations</t>
  </si>
  <si>
    <t xml:space="preserve">nature </t>
  </si>
  <si>
    <t>Angle</t>
  </si>
  <si>
    <t>Temps</t>
  </si>
  <si>
    <t>temps</t>
  </si>
  <si>
    <t>Distance</t>
  </si>
  <si>
    <t>Vitesse</t>
  </si>
  <si>
    <t>Profondeur maximale</t>
  </si>
  <si>
    <t>edusismo</t>
  </si>
  <si>
    <t>des ondes</t>
  </si>
  <si>
    <t>(en °)</t>
  </si>
  <si>
    <t>(en radians)</t>
  </si>
  <si>
    <t>d'arrivée</t>
  </si>
  <si>
    <t>parcourue</t>
  </si>
  <si>
    <t>moyenne</t>
  </si>
  <si>
    <t>théoriquement atteinte</t>
  </si>
  <si>
    <t>(en s)</t>
  </si>
  <si>
    <t>(en min)</t>
  </si>
  <si>
    <t>(en km)</t>
  </si>
  <si>
    <t>(en km/s)</t>
  </si>
  <si>
    <t>SHAN</t>
  </si>
  <si>
    <t>p</t>
  </si>
  <si>
    <t>TOKO</t>
  </si>
  <si>
    <t>LFIT</t>
  </si>
  <si>
    <t>ATHE</t>
  </si>
  <si>
    <t>ALGE</t>
  </si>
  <si>
    <t>ACDF</t>
  </si>
  <si>
    <t>AIXF</t>
  </si>
  <si>
    <t>ALSA</t>
  </si>
  <si>
    <t>CBBF</t>
  </si>
  <si>
    <t>CIVF</t>
  </si>
  <si>
    <t>RABT</t>
  </si>
  <si>
    <t>CANB</t>
  </si>
  <si>
    <t>LIFN</t>
  </si>
  <si>
    <t>OUEN-ONTN?</t>
  </si>
  <si>
    <t xml:space="preserve">FRCO </t>
  </si>
  <si>
    <t>pkikp</t>
  </si>
  <si>
    <t>HPAP</t>
  </si>
  <si>
    <t>MLUC</t>
  </si>
  <si>
    <t>MOOR</t>
  </si>
  <si>
    <t>GCPN</t>
  </si>
  <si>
    <t>QTEO</t>
  </si>
  <si>
    <t>LIMA</t>
  </si>
  <si>
    <t>pkp</t>
  </si>
  <si>
    <t>CHIL</t>
  </si>
  <si>
    <t xml:space="preserve">distance  épicentre station </t>
  </si>
  <si>
    <t>Angle (en °)</t>
  </si>
  <si>
    <t>Preliminary Reference Earth Model (PREM) (Dziewonski &amp; Anderson, 1981)</t>
  </si>
  <si>
    <t xml:space="preserve">Region </t>
  </si>
  <si>
    <t>distance</t>
  </si>
  <si>
    <t>vitesse des ondes P</t>
  </si>
  <si>
    <t>vitesse des ondes S</t>
  </si>
  <si>
    <t>densité</t>
  </si>
  <si>
    <r>
      <t>K</t>
    </r>
    <r>
      <rPr>
        <b/>
        <vertAlign val="subscript"/>
        <sz val="11"/>
        <color indexed="8"/>
        <rFont val="Arial"/>
        <family val="2"/>
      </rPr>
      <t>s</t>
    </r>
  </si>
  <si>
    <t>P</t>
  </si>
  <si>
    <t>g</t>
  </si>
  <si>
    <t>du centre</t>
  </si>
  <si>
    <t>(km)</t>
  </si>
  <si>
    <t>(m/s)</t>
  </si>
  <si>
    <t>(kg/m3)</t>
  </si>
  <si>
    <t>(Gpa)</t>
  </si>
  <si>
    <t>(m/s2)</t>
  </si>
  <si>
    <t>la gaine ou noyau interne</t>
  </si>
  <si>
    <t>0.0</t>
  </si>
  <si>
    <t>11266.20</t>
  </si>
  <si>
    <t>3667.80</t>
  </si>
  <si>
    <t>13088.48</t>
  </si>
  <si>
    <t>1425.3</t>
  </si>
  <si>
    <t>176.1</t>
  </si>
  <si>
    <t>0.4407</t>
  </si>
  <si>
    <t>363.850</t>
  </si>
  <si>
    <t>0.0000</t>
  </si>
  <si>
    <t>200.0</t>
  </si>
  <si>
    <t>11255.93</t>
  </si>
  <si>
    <t>3663.42</t>
  </si>
  <si>
    <t>13079.77</t>
  </si>
  <si>
    <t>1423.1</t>
  </si>
  <si>
    <t>175.5</t>
  </si>
  <si>
    <t>0.4408</t>
  </si>
  <si>
    <t>362.900</t>
  </si>
  <si>
    <t>0.7311</t>
  </si>
  <si>
    <t>400.0</t>
  </si>
  <si>
    <t>11237.12</t>
  </si>
  <si>
    <t>3650.27</t>
  </si>
  <si>
    <t>13053.64</t>
  </si>
  <si>
    <t>1416.4</t>
  </si>
  <si>
    <t>173.9</t>
  </si>
  <si>
    <t>0.4410</t>
  </si>
  <si>
    <t>360.030</t>
  </si>
  <si>
    <t>1.4604</t>
  </si>
  <si>
    <t>600.0</t>
  </si>
  <si>
    <t>11205.76</t>
  </si>
  <si>
    <t>3628.35</t>
  </si>
  <si>
    <t>13010.09</t>
  </si>
  <si>
    <t>1405.3</t>
  </si>
  <si>
    <t>171.3</t>
  </si>
  <si>
    <t>0.4414</t>
  </si>
  <si>
    <t>355.280</t>
  </si>
  <si>
    <t>2.1862</t>
  </si>
  <si>
    <t>800.0</t>
  </si>
  <si>
    <t>11161.86</t>
  </si>
  <si>
    <t>3597.67</t>
  </si>
  <si>
    <t>12949.12</t>
  </si>
  <si>
    <t>1389.8</t>
  </si>
  <si>
    <t>167.6</t>
  </si>
  <si>
    <t>0.4420</t>
  </si>
  <si>
    <t>348.670</t>
  </si>
  <si>
    <t>2.9068</t>
  </si>
  <si>
    <t>1000.0</t>
  </si>
  <si>
    <t>11105.42</t>
  </si>
  <si>
    <t>3558.23</t>
  </si>
  <si>
    <t>12870.73</t>
  </si>
  <si>
    <t>1370.1</t>
  </si>
  <si>
    <t>163.0</t>
  </si>
  <si>
    <t>0.4428</t>
  </si>
  <si>
    <t>340.240</t>
  </si>
  <si>
    <t>3.6203</t>
  </si>
  <si>
    <t>1200.0</t>
  </si>
  <si>
    <t>11036.43</t>
  </si>
  <si>
    <t>3510.02</t>
  </si>
  <si>
    <t>12774.93</t>
  </si>
  <si>
    <t>1346.2</t>
  </si>
  <si>
    <t>157.4</t>
  </si>
  <si>
    <t>0.4437</t>
  </si>
  <si>
    <t>330.050</t>
  </si>
  <si>
    <t>4.3251</t>
  </si>
  <si>
    <t>1221.5</t>
  </si>
  <si>
    <t>11028.27</t>
  </si>
  <si>
    <t>3504.32</t>
  </si>
  <si>
    <t>12763.60</t>
  </si>
  <si>
    <t>1343.4</t>
  </si>
  <si>
    <t>156.7</t>
  </si>
  <si>
    <t>0.4438</t>
  </si>
  <si>
    <t>328.850</t>
  </si>
  <si>
    <t>4.4002</t>
  </si>
  <si>
    <t>le noyau externe</t>
  </si>
  <si>
    <t>10355.68</t>
  </si>
  <si>
    <t>0.00</t>
  </si>
  <si>
    <t>12166.34</t>
  </si>
  <si>
    <t>1304.7</t>
  </si>
  <si>
    <t>0.5000</t>
  </si>
  <si>
    <t>1400.0</t>
  </si>
  <si>
    <t>10249.59</t>
  </si>
  <si>
    <t>12069.24</t>
  </si>
  <si>
    <t>1267.9</t>
  </si>
  <si>
    <t>318.750</t>
  </si>
  <si>
    <t>4.9413</t>
  </si>
  <si>
    <t>1600.0</t>
  </si>
  <si>
    <t>10122.91</t>
  </si>
  <si>
    <t>11946.82</t>
  </si>
  <si>
    <t>1224.2</t>
  </si>
  <si>
    <t>306.150</t>
  </si>
  <si>
    <t>5.5548</t>
  </si>
  <si>
    <t>1800.0</t>
  </si>
  <si>
    <t>9985.54</t>
  </si>
  <si>
    <t>11809.00</t>
  </si>
  <si>
    <t>1177.5</t>
  </si>
  <si>
    <t>292.220</t>
  </si>
  <si>
    <t>6.1669</t>
  </si>
  <si>
    <t>2000.0</t>
  </si>
  <si>
    <t>9834.96</t>
  </si>
  <si>
    <t>11654.78</t>
  </si>
  <si>
    <t>1127.3</t>
  </si>
  <si>
    <t>277.040</t>
  </si>
  <si>
    <t>6.7715</t>
  </si>
  <si>
    <t>2200.0</t>
  </si>
  <si>
    <t>9668.65</t>
  </si>
  <si>
    <t>11483.11</t>
  </si>
  <si>
    <t>1073.5</t>
  </si>
  <si>
    <t>260.680</t>
  </si>
  <si>
    <t>7.3645</t>
  </si>
  <si>
    <t>2400.0</t>
  </si>
  <si>
    <t>9484.09</t>
  </si>
  <si>
    <t>11292.98</t>
  </si>
  <si>
    <t>1015.8</t>
  </si>
  <si>
    <t>243.250</t>
  </si>
  <si>
    <t>7.9425</t>
  </si>
  <si>
    <t>2600.0</t>
  </si>
  <si>
    <t>9278.76</t>
  </si>
  <si>
    <t>11083.35</t>
  </si>
  <si>
    <t>954.2</t>
  </si>
  <si>
    <t>224.850</t>
  </si>
  <si>
    <t>8.5023</t>
  </si>
  <si>
    <t>2800.0</t>
  </si>
  <si>
    <t>9050.15</t>
  </si>
  <si>
    <t>10853.21</t>
  </si>
  <si>
    <t>888.9</t>
  </si>
  <si>
    <t>205.600</t>
  </si>
  <si>
    <t>9.0414</t>
  </si>
  <si>
    <t>3000.0</t>
  </si>
  <si>
    <t>8795.73</t>
  </si>
  <si>
    <t>10601.52</t>
  </si>
  <si>
    <t>820.2</t>
  </si>
  <si>
    <t>185.640</t>
  </si>
  <si>
    <t>9.5570</t>
  </si>
  <si>
    <t>3200.0</t>
  </si>
  <si>
    <t>8512.98</t>
  </si>
  <si>
    <t>10327.26</t>
  </si>
  <si>
    <t>748.4</t>
  </si>
  <si>
    <t>165.120</t>
  </si>
  <si>
    <t>10.0464</t>
  </si>
  <si>
    <t>3400.0</t>
  </si>
  <si>
    <t>8199.39</t>
  </si>
  <si>
    <t>10029.40</t>
  </si>
  <si>
    <t>674.3</t>
  </si>
  <si>
    <t>144.190</t>
  </si>
  <si>
    <t>10.5065</t>
  </si>
  <si>
    <t>3480.0</t>
  </si>
  <si>
    <t>8064.82</t>
  </si>
  <si>
    <t>9903.49</t>
  </si>
  <si>
    <t>644.1</t>
  </si>
  <si>
    <t>135.750</t>
  </si>
  <si>
    <t>10.6823</t>
  </si>
  <si>
    <t>D''</t>
  </si>
  <si>
    <t>13716.60</t>
  </si>
  <si>
    <t>7264.66</t>
  </si>
  <si>
    <t>5566.45</t>
  </si>
  <si>
    <t>655.6</t>
  </si>
  <si>
    <t>293.8</t>
  </si>
  <si>
    <t>0.3051</t>
  </si>
  <si>
    <t>3600.0</t>
  </si>
  <si>
    <t>13687.53</t>
  </si>
  <si>
    <t>7265.75</t>
  </si>
  <si>
    <t>5506.42</t>
  </si>
  <si>
    <t>644.0</t>
  </si>
  <si>
    <t>290.7</t>
  </si>
  <si>
    <t>0.3038</t>
  </si>
  <si>
    <t>128.710</t>
  </si>
  <si>
    <t>10.5204</t>
  </si>
  <si>
    <t>3630.0</t>
  </si>
  <si>
    <t>13680.41</t>
  </si>
  <si>
    <t>7265.97</t>
  </si>
  <si>
    <t>5491.45</t>
  </si>
  <si>
    <t>641.2</t>
  </si>
  <si>
    <t>289.9</t>
  </si>
  <si>
    <t>0.3035</t>
  </si>
  <si>
    <t>126.970</t>
  </si>
  <si>
    <t>10.4844</t>
  </si>
  <si>
    <t>le manteau inférieur</t>
  </si>
  <si>
    <t>3800.0</t>
  </si>
  <si>
    <t>13447.42</t>
  </si>
  <si>
    <t>7188.92</t>
  </si>
  <si>
    <t>5406.81</t>
  </si>
  <si>
    <t>609.5</t>
  </si>
  <si>
    <t>279.4</t>
  </si>
  <si>
    <t>0.3012</t>
  </si>
  <si>
    <t>117.350</t>
  </si>
  <si>
    <t>10.3095</t>
  </si>
  <si>
    <t>4000.0</t>
  </si>
  <si>
    <t>13245.32</t>
  </si>
  <si>
    <t>7099.74</t>
  </si>
  <si>
    <t>5307.24</t>
  </si>
  <si>
    <t>574.4</t>
  </si>
  <si>
    <t>267.5</t>
  </si>
  <si>
    <t>0.2984</t>
  </si>
  <si>
    <t>106.390</t>
  </si>
  <si>
    <t>10.1580</t>
  </si>
  <si>
    <t>4200.0</t>
  </si>
  <si>
    <t>13015.79</t>
  </si>
  <si>
    <t>7010.53</t>
  </si>
  <si>
    <t>5207.13</t>
  </si>
  <si>
    <t>540.9</t>
  </si>
  <si>
    <t>255.9</t>
  </si>
  <si>
    <t>0.2957</t>
  </si>
  <si>
    <t>95.760</t>
  </si>
  <si>
    <t>10.0535</t>
  </si>
  <si>
    <t>4400.0</t>
  </si>
  <si>
    <t>12783.89</t>
  </si>
  <si>
    <t>6919.57</t>
  </si>
  <si>
    <t>5105.90</t>
  </si>
  <si>
    <t>508.5</t>
  </si>
  <si>
    <t>244.5</t>
  </si>
  <si>
    <t>0.2928</t>
  </si>
  <si>
    <t>85.430</t>
  </si>
  <si>
    <t>9.9859</t>
  </si>
  <si>
    <t>4600.0</t>
  </si>
  <si>
    <t>12544.66</t>
  </si>
  <si>
    <t>6825.12</t>
  </si>
  <si>
    <t>5002.99</t>
  </si>
  <si>
    <t>476.6</t>
  </si>
  <si>
    <t>233.1</t>
  </si>
  <si>
    <t>0.2898</t>
  </si>
  <si>
    <t>75.360</t>
  </si>
  <si>
    <t>9.9474</t>
  </si>
  <si>
    <t>4800.0</t>
  </si>
  <si>
    <t>12293.16</t>
  </si>
  <si>
    <t>6725.48</t>
  </si>
  <si>
    <t>4897.83</t>
  </si>
  <si>
    <t>444.8</t>
  </si>
  <si>
    <t>221.5</t>
  </si>
  <si>
    <t>0.2864</t>
  </si>
  <si>
    <t>65.520</t>
  </si>
  <si>
    <t>9.9314</t>
  </si>
  <si>
    <t>5000.0</t>
  </si>
  <si>
    <t>12024.45</t>
  </si>
  <si>
    <t>6618.91</t>
  </si>
  <si>
    <t>4789.83</t>
  </si>
  <si>
    <t>412.8</t>
  </si>
  <si>
    <t>209.8</t>
  </si>
  <si>
    <t>0.2826</t>
  </si>
  <si>
    <t>55.900</t>
  </si>
  <si>
    <t>9.9326</t>
  </si>
  <si>
    <t>5200.0</t>
  </si>
  <si>
    <t>11733.57</t>
  </si>
  <si>
    <t>6563.70</t>
  </si>
  <si>
    <t>4678.44</t>
  </si>
  <si>
    <t>380.3</t>
  </si>
  <si>
    <t>197.9</t>
  </si>
  <si>
    <t>0.2783</t>
  </si>
  <si>
    <t>46.490</t>
  </si>
  <si>
    <t>9.9467</t>
  </si>
  <si>
    <t>5400.0</t>
  </si>
  <si>
    <t>11415.60</t>
  </si>
  <si>
    <t>6378.13</t>
  </si>
  <si>
    <t>4563.07</t>
  </si>
  <si>
    <t>347.1</t>
  </si>
  <si>
    <t>185.6</t>
  </si>
  <si>
    <t>0.2731</t>
  </si>
  <si>
    <t>37.290</t>
  </si>
  <si>
    <t>9.9698</t>
  </si>
  <si>
    <t>5600.0</t>
  </si>
  <si>
    <t>11065.57</t>
  </si>
  <si>
    <t>6240.46</t>
  </si>
  <si>
    <t>4443.17</t>
  </si>
  <si>
    <t>313.3</t>
  </si>
  <si>
    <t>173.0</t>
  </si>
  <si>
    <t>0.2668</t>
  </si>
  <si>
    <t>28.290</t>
  </si>
  <si>
    <t>9.9985</t>
  </si>
  <si>
    <t>5701.0</t>
  </si>
  <si>
    <t>10751.31</t>
  </si>
  <si>
    <t>5945.08</t>
  </si>
  <si>
    <t>4380.71</t>
  </si>
  <si>
    <t>299.9</t>
  </si>
  <si>
    <t>154.8</t>
  </si>
  <si>
    <t>0.2798</t>
  </si>
  <si>
    <t>23.830</t>
  </si>
  <si>
    <t>10.0143</t>
  </si>
  <si>
    <t>Transition Zone</t>
  </si>
  <si>
    <t>10266.22</t>
  </si>
  <si>
    <t>5570.20</t>
  </si>
  <si>
    <t>3992.14</t>
  </si>
  <si>
    <t>255.6</t>
  </si>
  <si>
    <t>123.9</t>
  </si>
  <si>
    <t>0.2914</t>
  </si>
  <si>
    <t>5771.0</t>
  </si>
  <si>
    <t>10157.82</t>
  </si>
  <si>
    <t>5516.01</t>
  </si>
  <si>
    <t>3975.84</t>
  </si>
  <si>
    <t>248.9</t>
  </si>
  <si>
    <t>121.0</t>
  </si>
  <si>
    <t>0.2909</t>
  </si>
  <si>
    <t>21.040</t>
  </si>
  <si>
    <t>10.0038</t>
  </si>
  <si>
    <t>5871.0</t>
  </si>
  <si>
    <t>9645.88</t>
  </si>
  <si>
    <t>5224.28</t>
  </si>
  <si>
    <t>3849.80</t>
  </si>
  <si>
    <t>218.1</t>
  </si>
  <si>
    <t>105.1</t>
  </si>
  <si>
    <t>0.2924</t>
  </si>
  <si>
    <t>17.130</t>
  </si>
  <si>
    <t>9.9883</t>
  </si>
  <si>
    <t>5971.0</t>
  </si>
  <si>
    <t>9133.97</t>
  </si>
  <si>
    <t>4932.59</t>
  </si>
  <si>
    <t>3723.78</t>
  </si>
  <si>
    <t>189.9</t>
  </si>
  <si>
    <t>90.6</t>
  </si>
  <si>
    <t>0.2942</t>
  </si>
  <si>
    <t>13.350</t>
  </si>
  <si>
    <t>9.9686</t>
  </si>
  <si>
    <t>8905.22</t>
  </si>
  <si>
    <t>4769.89</t>
  </si>
  <si>
    <t>3543.25</t>
  </si>
  <si>
    <t>173.5</t>
  </si>
  <si>
    <t>80.6</t>
  </si>
  <si>
    <t>0.2988</t>
  </si>
  <si>
    <t>6061.0</t>
  </si>
  <si>
    <t>8732.09</t>
  </si>
  <si>
    <t>4706.90</t>
  </si>
  <si>
    <t>3489.51</t>
  </si>
  <si>
    <t>77.3</t>
  </si>
  <si>
    <t>0.2952</t>
  </si>
  <si>
    <t>10.200</t>
  </si>
  <si>
    <t>9.9361</t>
  </si>
  <si>
    <t>6151.0</t>
  </si>
  <si>
    <t>8558.96</t>
  </si>
  <si>
    <t>4643.91</t>
  </si>
  <si>
    <t>3435.78</t>
  </si>
  <si>
    <t>152.9</t>
  </si>
  <si>
    <t>74.1</t>
  </si>
  <si>
    <t>7.110</t>
  </si>
  <si>
    <t>9.9048</t>
  </si>
  <si>
    <t>Low Velocity Zone</t>
  </si>
  <si>
    <t>7989.70</t>
  </si>
  <si>
    <t>4418.85</t>
  </si>
  <si>
    <t>3359.50</t>
  </si>
  <si>
    <t>127.0</t>
  </si>
  <si>
    <t>65.6</t>
  </si>
  <si>
    <t>0.2797</t>
  </si>
  <si>
    <t>6221.0</t>
  </si>
  <si>
    <t>8033.70</t>
  </si>
  <si>
    <t>4443.61</t>
  </si>
  <si>
    <t>3367.10</t>
  </si>
  <si>
    <t>128.7</t>
  </si>
  <si>
    <t>66.5</t>
  </si>
  <si>
    <t>0.2796</t>
  </si>
  <si>
    <t>4.780</t>
  </si>
  <si>
    <t>9.8783</t>
  </si>
  <si>
    <t>6291.0</t>
  </si>
  <si>
    <t>8076.88</t>
  </si>
  <si>
    <t>4469.53</t>
  </si>
  <si>
    <t>3374.71</t>
  </si>
  <si>
    <t>130.3</t>
  </si>
  <si>
    <t>67.4</t>
  </si>
  <si>
    <t>0.2793</t>
  </si>
  <si>
    <t>2.450</t>
  </si>
  <si>
    <t>9.8553</t>
  </si>
  <si>
    <t>le manteau supérieur</t>
  </si>
  <si>
    <t>6346.6</t>
  </si>
  <si>
    <t>8110.61</t>
  </si>
  <si>
    <t>4490.94</t>
  </si>
  <si>
    <t>3380.76</t>
  </si>
  <si>
    <t>131.5</t>
  </si>
  <si>
    <t>68.2</t>
  </si>
  <si>
    <t>0.2789</t>
  </si>
  <si>
    <t>0.604</t>
  </si>
  <si>
    <t>9.8394</t>
  </si>
  <si>
    <t>la croûte</t>
  </si>
  <si>
    <t>6800.00</t>
  </si>
  <si>
    <t>3900.00</t>
  </si>
  <si>
    <t>2900.00</t>
  </si>
  <si>
    <t>75.3</t>
  </si>
  <si>
    <t>44.1</t>
  </si>
  <si>
    <t>0.2549</t>
  </si>
  <si>
    <t>6356.0</t>
  </si>
  <si>
    <t>0.337</t>
  </si>
  <si>
    <t>9.8332</t>
  </si>
  <si>
    <t>5800.00</t>
  </si>
  <si>
    <t>3200.00</t>
  </si>
  <si>
    <t>2600.00</t>
  </si>
  <si>
    <t>52.0</t>
  </si>
  <si>
    <t>26.6</t>
  </si>
  <si>
    <t>0.2812</t>
  </si>
  <si>
    <t>6368.0</t>
  </si>
  <si>
    <t>0.300</t>
  </si>
  <si>
    <t>9.8222</t>
  </si>
  <si>
    <t>L'océan</t>
  </si>
  <si>
    <t>1450.00</t>
  </si>
  <si>
    <t>1020.00</t>
  </si>
  <si>
    <t>2.1</t>
  </si>
  <si>
    <t>6371.0</t>
  </si>
  <si>
    <t>0.000</t>
  </si>
  <si>
    <t>9.8156</t>
  </si>
  <si>
    <t xml:space="preserve">Vitesse des ondes P et S, masse volumique et  pression en fonction de la profondeur -modèle PREM -(d’après APBG)
</t>
  </si>
  <si>
    <t>Profondeur          (Km)</t>
  </si>
  <si>
    <t>VP (Km/s)</t>
  </si>
  <si>
    <t>VS (Km/s)</t>
  </si>
  <si>
    <t>masse volumique (Kg/dm3)</t>
  </si>
  <si>
    <t>Pression (Kbar)</t>
  </si>
  <si>
    <t>distance arrivée à l'épicentre radian</t>
  </si>
  <si>
    <t>d à l'arrivée en degrés</t>
  </si>
  <si>
    <t>d à l'arrivée en Km</t>
  </si>
  <si>
    <t>temps d'arrivée P min</t>
  </si>
  <si>
    <t>profondeur max atteinte</t>
  </si>
  <si>
    <t>rayon km</t>
  </si>
  <si>
    <t>vitesse théorique des ondes km/s</t>
  </si>
  <si>
    <t>à modifier pour tester</t>
  </si>
  <si>
    <t>info rais</t>
  </si>
  <si>
    <t>PKIKP</t>
  </si>
  <si>
    <r>
      <t xml:space="preserve">(en km) </t>
    </r>
    <r>
      <rPr>
        <b/>
        <sz val="9"/>
        <color indexed="10"/>
        <rFont val="Arial"/>
        <family val="2"/>
      </rPr>
      <t>INFO RAIS</t>
    </r>
  </si>
  <si>
    <r>
      <t>(en km)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Info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</si>
</sst>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20" borderId="4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4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5" fillId="20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5" fillId="20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6" fillId="20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0" fontId="0" fillId="25" borderId="0" xfId="0" applyFill="1" applyAlignment="1">
      <alignment/>
    </xf>
    <xf numFmtId="0" fontId="0" fillId="20" borderId="12" xfId="0" applyFill="1" applyBorder="1" applyAlignment="1">
      <alignment/>
    </xf>
    <xf numFmtId="0" fontId="1" fillId="20" borderId="12" xfId="0" applyFont="1" applyFill="1" applyBorder="1" applyAlignment="1">
      <alignment/>
    </xf>
    <xf numFmtId="0" fontId="5" fillId="20" borderId="12" xfId="0" applyFont="1" applyFill="1" applyBorder="1" applyAlignment="1">
      <alignment horizontal="center"/>
    </xf>
    <xf numFmtId="164" fontId="5" fillId="20" borderId="12" xfId="0" applyNumberFormat="1" applyFont="1" applyFill="1" applyBorder="1" applyAlignment="1">
      <alignment horizontal="center"/>
    </xf>
    <xf numFmtId="165" fontId="5" fillId="20" borderId="12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-0.00575"/>
          <c:w val="0.901"/>
          <c:h val="0.93775"/>
        </c:manualLayout>
      </c:layout>
      <c:scatterChart>
        <c:scatterStyle val="lineMarker"/>
        <c:varyColors val="0"/>
        <c:ser>
          <c:idx val="0"/>
          <c:order val="0"/>
          <c:tx>
            <c:v>Népal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corrigé!$C$5:$C$26</c:f>
              <c:numCache>
                <c:ptCount val="22"/>
                <c:pt idx="0">
                  <c:v>31.698</c:v>
                </c:pt>
                <c:pt idx="1">
                  <c:v>46.579</c:v>
                </c:pt>
                <c:pt idx="2">
                  <c:v>46.76</c:v>
                </c:pt>
                <c:pt idx="3">
                  <c:v>51.138</c:v>
                </c:pt>
                <c:pt idx="4">
                  <c:v>67.393</c:v>
                </c:pt>
                <c:pt idx="5">
                  <c:v>65.318</c:v>
                </c:pt>
                <c:pt idx="6">
                  <c:v>63.655</c:v>
                </c:pt>
                <c:pt idx="7">
                  <c:v>61.252</c:v>
                </c:pt>
                <c:pt idx="8">
                  <c:v>62.181</c:v>
                </c:pt>
                <c:pt idx="9">
                  <c:v>62.482</c:v>
                </c:pt>
                <c:pt idx="10">
                  <c:v>75.875</c:v>
                </c:pt>
                <c:pt idx="11">
                  <c:v>87.86</c:v>
                </c:pt>
                <c:pt idx="12">
                  <c:v>93.432</c:v>
                </c:pt>
                <c:pt idx="13">
                  <c:v>93.883</c:v>
                </c:pt>
                <c:pt idx="14">
                  <c:v>109.198</c:v>
                </c:pt>
                <c:pt idx="15">
                  <c:v>128.21</c:v>
                </c:pt>
                <c:pt idx="16">
                  <c:v>125.882</c:v>
                </c:pt>
                <c:pt idx="17">
                  <c:v>128.981</c:v>
                </c:pt>
                <c:pt idx="18">
                  <c:v>124.978</c:v>
                </c:pt>
                <c:pt idx="19">
                  <c:v>147.647</c:v>
                </c:pt>
                <c:pt idx="20">
                  <c:v>156.508</c:v>
                </c:pt>
                <c:pt idx="21">
                  <c:v>158.3</c:v>
                </c:pt>
              </c:numCache>
            </c:numRef>
          </c:xVal>
          <c:yVal>
            <c:numRef>
              <c:f>corrigé!#REF!</c:f>
              <c:numCache>
                <c:ptCount val="22"/>
                <c:pt idx="0">
                  <c:v>6.420833333333333</c:v>
                </c:pt>
                <c:pt idx="1">
                  <c:v>8.492833333333333</c:v>
                </c:pt>
                <c:pt idx="2">
                  <c:v>8.5165</c:v>
                </c:pt>
                <c:pt idx="3">
                  <c:v>9.076500000000001</c:v>
                </c:pt>
                <c:pt idx="4">
                  <c:v>10.951666666666666</c:v>
                </c:pt>
                <c:pt idx="5">
                  <c:v>10.730166666666666</c:v>
                </c:pt>
                <c:pt idx="6">
                  <c:v>10.548833333333333</c:v>
                </c:pt>
                <c:pt idx="7">
                  <c:v>10.281</c:v>
                </c:pt>
                <c:pt idx="8">
                  <c:v>10.385333333333334</c:v>
                </c:pt>
                <c:pt idx="9">
                  <c:v>10.418833333333334</c:v>
                </c:pt>
                <c:pt idx="10">
                  <c:v>11.803500000000001</c:v>
                </c:pt>
                <c:pt idx="11">
                  <c:v>12.854833333333334</c:v>
                </c:pt>
                <c:pt idx="12">
                  <c:v>13.287833333333333</c:v>
                </c:pt>
                <c:pt idx="13">
                  <c:v>13.3225</c:v>
                </c:pt>
                <c:pt idx="14">
                  <c:v>18.530666666666665</c:v>
                </c:pt>
                <c:pt idx="15">
                  <c:v>19.147</c:v>
                </c:pt>
                <c:pt idx="16">
                  <c:v>19.05</c:v>
                </c:pt>
                <c:pt idx="17">
                  <c:v>19.15</c:v>
                </c:pt>
                <c:pt idx="18">
                  <c:v>19.03966666666667</c:v>
                </c:pt>
                <c:pt idx="19">
                  <c:v>19.716666666666665</c:v>
                </c:pt>
                <c:pt idx="20">
                  <c:v>20.425</c:v>
                </c:pt>
                <c:pt idx="21">
                  <c:v>20.554</c:v>
                </c:pt>
              </c:numCache>
            </c:numRef>
          </c:yVal>
          <c:smooth val="0"/>
        </c:ser>
        <c:ser>
          <c:idx val="1"/>
          <c:order val="1"/>
          <c:tx>
            <c:v>Sismolog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'autre exemple avec SISMOLOG'!$A$5:$A$33</c:f>
              <c:numCache>
                <c:ptCount val="29"/>
                <c:pt idx="0">
                  <c:v>3.9</c:v>
                </c:pt>
                <c:pt idx="1">
                  <c:v>10.8</c:v>
                </c:pt>
                <c:pt idx="2">
                  <c:v>14.2</c:v>
                </c:pt>
                <c:pt idx="3">
                  <c:v>18.6</c:v>
                </c:pt>
                <c:pt idx="4">
                  <c:v>25.3</c:v>
                </c:pt>
                <c:pt idx="5">
                  <c:v>31.4</c:v>
                </c:pt>
                <c:pt idx="6">
                  <c:v>34.3</c:v>
                </c:pt>
                <c:pt idx="7">
                  <c:v>38.2</c:v>
                </c:pt>
                <c:pt idx="8">
                  <c:v>46</c:v>
                </c:pt>
                <c:pt idx="9">
                  <c:v>50.3</c:v>
                </c:pt>
                <c:pt idx="10">
                  <c:v>53.7</c:v>
                </c:pt>
                <c:pt idx="11">
                  <c:v>60.4</c:v>
                </c:pt>
                <c:pt idx="12">
                  <c:v>63.6</c:v>
                </c:pt>
                <c:pt idx="13">
                  <c:v>69.6</c:v>
                </c:pt>
                <c:pt idx="14">
                  <c:v>74</c:v>
                </c:pt>
                <c:pt idx="15">
                  <c:v>80.9</c:v>
                </c:pt>
                <c:pt idx="16">
                  <c:v>84.9</c:v>
                </c:pt>
                <c:pt idx="17">
                  <c:v>90.2</c:v>
                </c:pt>
                <c:pt idx="18">
                  <c:v>95.1</c:v>
                </c:pt>
                <c:pt idx="19">
                  <c:v>100.8</c:v>
                </c:pt>
                <c:pt idx="20">
                  <c:v>115.8</c:v>
                </c:pt>
                <c:pt idx="21">
                  <c:v>119.6</c:v>
                </c:pt>
                <c:pt idx="22">
                  <c:v>126.5</c:v>
                </c:pt>
                <c:pt idx="23">
                  <c:v>131.4</c:v>
                </c:pt>
                <c:pt idx="24">
                  <c:v>135.8</c:v>
                </c:pt>
                <c:pt idx="25">
                  <c:v>139.9</c:v>
                </c:pt>
                <c:pt idx="26">
                  <c:v>150.8</c:v>
                </c:pt>
                <c:pt idx="27">
                  <c:v>161.2</c:v>
                </c:pt>
                <c:pt idx="28">
                  <c:v>170.9</c:v>
                </c:pt>
              </c:numCache>
            </c:numRef>
          </c:xVal>
          <c:yVal>
            <c:numRef>
              <c:f>'autre exemple avec SISMOLOG'!$D$5:$D$33</c:f>
              <c:numCache>
                <c:ptCount val="29"/>
                <c:pt idx="0">
                  <c:v>1.0222166666666666</c:v>
                </c:pt>
                <c:pt idx="1">
                  <c:v>2.653033333333333</c:v>
                </c:pt>
                <c:pt idx="2">
                  <c:v>3.3996666666666666</c:v>
                </c:pt>
                <c:pt idx="3">
                  <c:v>4.2913499999999996</c:v>
                </c:pt>
                <c:pt idx="4">
                  <c:v>5.43095</c:v>
                </c:pt>
                <c:pt idx="5">
                  <c:v>6.38825</c:v>
                </c:pt>
                <c:pt idx="6">
                  <c:v>6.737</c:v>
                </c:pt>
                <c:pt idx="7">
                  <c:v>7.36575</c:v>
                </c:pt>
                <c:pt idx="8">
                  <c:v>8.399083333333333</c:v>
                </c:pt>
                <c:pt idx="9">
                  <c:v>8.924683333333332</c:v>
                </c:pt>
                <c:pt idx="10">
                  <c:v>9.400766666666668</c:v>
                </c:pt>
                <c:pt idx="11">
                  <c:v>10.127749999999999</c:v>
                </c:pt>
                <c:pt idx="12">
                  <c:v>10.550183333333333</c:v>
                </c:pt>
                <c:pt idx="13">
                  <c:v>11.178333333333335</c:v>
                </c:pt>
                <c:pt idx="14">
                  <c:v>11.576216666666665</c:v>
                </c:pt>
                <c:pt idx="15">
                  <c:v>12.146016666666666</c:v>
                </c:pt>
                <c:pt idx="16">
                  <c:v>12.604800000000001</c:v>
                </c:pt>
                <c:pt idx="17">
                  <c:v>12.987950000000001</c:v>
                </c:pt>
                <c:pt idx="18">
                  <c:v>13.39565</c:v>
                </c:pt>
                <c:pt idx="19">
                  <c:v>13.849516666666666</c:v>
                </c:pt>
                <c:pt idx="20">
                  <c:v>18.676550000000002</c:v>
                </c:pt>
                <c:pt idx="21">
                  <c:v>18.84058333333333</c:v>
                </c:pt>
                <c:pt idx="22">
                  <c:v>19.105833333333333</c:v>
                </c:pt>
                <c:pt idx="23">
                  <c:v>19.203883333333334</c:v>
                </c:pt>
                <c:pt idx="24">
                  <c:v>19.2137</c:v>
                </c:pt>
                <c:pt idx="25">
                  <c:v>19.42983333333333</c:v>
                </c:pt>
                <c:pt idx="26">
                  <c:v>19.798233333333332</c:v>
                </c:pt>
                <c:pt idx="27">
                  <c:v>20.00455</c:v>
                </c:pt>
                <c:pt idx="28">
                  <c:v>20.122433333333333</c:v>
                </c:pt>
              </c:numCache>
            </c:numRef>
          </c:yVal>
          <c:smooth val="0"/>
        </c:ser>
        <c:ser>
          <c:idx val="2"/>
          <c:order val="2"/>
          <c:tx>
            <c:v>théorique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'hodochrone  théorique'!$B$4:$B$22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'hodochrone  théorique'!$D$4:$D$22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41680723"/>
        <c:axId val="39582188"/>
      </c:scatterChart>
      <c:valAx>
        <c:axId val="41680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angulaire épicentre station (en dregrés)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82188"/>
        <c:crosses val="autoZero"/>
        <c:crossBetween val="midCat"/>
        <c:dispUnits/>
      </c:valAx>
      <c:valAx>
        <c:axId val="3958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temps d'arrivé des ondes P (min)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807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25"/>
          <c:y val="0.40925"/>
          <c:w val="0.0605"/>
          <c:h val="0.1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123825</xdr:rowOff>
    </xdr:from>
    <xdr:to>
      <xdr:col>12</xdr:col>
      <xdr:colOff>628650</xdr:colOff>
      <xdr:row>7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801225" y="123825"/>
          <a:ext cx="2914650" cy="1304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 de l'évenement: NEPAL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/ Heure: 2015 AVR 25  06h11m26,000s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Latitude: 28,28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Longitude: 84,79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Magnitude: Mw= 7,8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142875</xdr:colOff>
      <xdr:row>1</xdr:row>
      <xdr:rowOff>171450</xdr:rowOff>
    </xdr:to>
    <xdr:pic>
      <xdr:nvPicPr>
        <xdr:cNvPr id="1" name="Picture 1" descr="http://www.didiersvt.com/cd_1s/medias/c1/m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142875</xdr:colOff>
      <xdr:row>1</xdr:row>
      <xdr:rowOff>114300</xdr:rowOff>
    </xdr:to>
    <xdr:pic>
      <xdr:nvPicPr>
        <xdr:cNvPr id="2" name="Picture 2" descr="http://www.didiersvt.com/cd_1s/medias/c1/nu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171450</xdr:rowOff>
    </xdr:from>
    <xdr:to>
      <xdr:col>13</xdr:col>
      <xdr:colOff>314325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9896475" cy="488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85725</xdr:rowOff>
    </xdr:from>
    <xdr:to>
      <xdr:col>9</xdr:col>
      <xdr:colOff>133350</xdr:colOff>
      <xdr:row>44</xdr:row>
      <xdr:rowOff>104775</xdr:rowOff>
    </xdr:to>
    <xdr:graphicFrame>
      <xdr:nvGraphicFramePr>
        <xdr:cNvPr id="1" name="Graphique 1"/>
        <xdr:cNvGraphicFramePr/>
      </xdr:nvGraphicFramePr>
      <xdr:xfrm>
        <a:off x="447675" y="4467225"/>
        <a:ext cx="120396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1" max="1" width="15.00390625" style="0" customWidth="1"/>
    <col min="3" max="3" width="28.8515625" style="0" customWidth="1"/>
    <col min="9" max="9" width="26.8515625" style="0" customWidth="1"/>
  </cols>
  <sheetData>
    <row r="1" spans="1:9" ht="15">
      <c r="A1" s="1" t="s">
        <v>0</v>
      </c>
      <c r="B1" s="1" t="s">
        <v>1</v>
      </c>
      <c r="C1" s="2" t="s">
        <v>45</v>
      </c>
      <c r="D1" s="3" t="s">
        <v>2</v>
      </c>
      <c r="E1" s="2" t="s">
        <v>3</v>
      </c>
      <c r="F1" s="2" t="s">
        <v>4</v>
      </c>
      <c r="G1" s="3" t="s">
        <v>5</v>
      </c>
      <c r="H1" s="4" t="s">
        <v>6</v>
      </c>
      <c r="I1" s="5" t="s">
        <v>7</v>
      </c>
    </row>
    <row r="2" spans="1:9" ht="15">
      <c r="A2" s="6" t="s">
        <v>8</v>
      </c>
      <c r="B2" s="6" t="s">
        <v>9</v>
      </c>
      <c r="C2" s="7" t="s">
        <v>46</v>
      </c>
      <c r="D2" s="8" t="s">
        <v>11</v>
      </c>
      <c r="E2" s="9" t="s">
        <v>12</v>
      </c>
      <c r="F2" s="9" t="s">
        <v>12</v>
      </c>
      <c r="G2" s="10" t="s">
        <v>13</v>
      </c>
      <c r="H2" s="11" t="s">
        <v>14</v>
      </c>
      <c r="I2" s="12" t="s">
        <v>15</v>
      </c>
    </row>
    <row r="3" spans="1:9" ht="15">
      <c r="A3" s="13"/>
      <c r="B3" s="13"/>
      <c r="C3" s="14"/>
      <c r="D3" s="15"/>
      <c r="E3" s="14" t="s">
        <v>16</v>
      </c>
      <c r="F3" s="14" t="s">
        <v>17</v>
      </c>
      <c r="G3" s="15" t="s">
        <v>472</v>
      </c>
      <c r="H3" s="16" t="s">
        <v>19</v>
      </c>
      <c r="I3" s="17" t="s">
        <v>471</v>
      </c>
    </row>
    <row r="4" spans="1:9" ht="15">
      <c r="A4" s="18"/>
      <c r="B4" s="19"/>
      <c r="C4" s="20"/>
      <c r="D4" s="20"/>
      <c r="E4" s="20"/>
      <c r="F4" s="20"/>
      <c r="G4" s="20"/>
      <c r="H4" s="20"/>
      <c r="I4" s="20"/>
    </row>
    <row r="5" spans="1:9" ht="15">
      <c r="A5" s="19" t="s">
        <v>20</v>
      </c>
      <c r="B5" s="19" t="s">
        <v>21</v>
      </c>
      <c r="C5" s="27"/>
      <c r="D5" s="28">
        <f aca="true" t="shared" si="0" ref="D5:D26">C5*3.1416/180</f>
        <v>0</v>
      </c>
      <c r="E5" s="27"/>
      <c r="F5" s="29">
        <f aca="true" t="shared" si="1" ref="F5:F26">E5/60</f>
        <v>0</v>
      </c>
      <c r="G5" s="30">
        <f aca="true" t="shared" si="2" ref="G5:G26">2*6378*SIN(D5/2)</f>
        <v>0</v>
      </c>
      <c r="H5" s="30" t="e">
        <f aca="true" t="shared" si="3" ref="H5:H26">G5/E5</f>
        <v>#DIV/0!</v>
      </c>
      <c r="I5" s="30"/>
    </row>
    <row r="6" spans="1:9" ht="15">
      <c r="A6" s="19" t="s">
        <v>22</v>
      </c>
      <c r="B6" s="19" t="s">
        <v>21</v>
      </c>
      <c r="C6" s="27"/>
      <c r="D6" s="28">
        <f t="shared" si="0"/>
        <v>0</v>
      </c>
      <c r="E6" s="27"/>
      <c r="F6" s="29">
        <f t="shared" si="1"/>
        <v>0</v>
      </c>
      <c r="G6" s="30">
        <f t="shared" si="2"/>
        <v>0</v>
      </c>
      <c r="H6" s="30" t="e">
        <f t="shared" si="3"/>
        <v>#DIV/0!</v>
      </c>
      <c r="I6" s="30">
        <f aca="true" t="shared" si="4" ref="I5:I26">6378-SQRT(6378^2-(G6/2)^2)</f>
        <v>0</v>
      </c>
    </row>
    <row r="7" spans="1:9" ht="15">
      <c r="A7" s="19" t="s">
        <v>23</v>
      </c>
      <c r="B7" s="19" t="s">
        <v>21</v>
      </c>
      <c r="C7" s="27"/>
      <c r="D7" s="28">
        <f t="shared" si="0"/>
        <v>0</v>
      </c>
      <c r="E7" s="27"/>
      <c r="F7" s="29">
        <f t="shared" si="1"/>
        <v>0</v>
      </c>
      <c r="G7" s="30">
        <f t="shared" si="2"/>
        <v>0</v>
      </c>
      <c r="H7" s="30" t="e">
        <f t="shared" si="3"/>
        <v>#DIV/0!</v>
      </c>
      <c r="I7" s="30">
        <f t="shared" si="4"/>
        <v>0</v>
      </c>
    </row>
    <row r="8" spans="1:9" ht="15">
      <c r="A8" s="19" t="s">
        <v>24</v>
      </c>
      <c r="B8" s="19" t="s">
        <v>21</v>
      </c>
      <c r="C8" s="27"/>
      <c r="D8" s="28">
        <f t="shared" si="0"/>
        <v>0</v>
      </c>
      <c r="E8" s="27"/>
      <c r="F8" s="29">
        <f t="shared" si="1"/>
        <v>0</v>
      </c>
      <c r="G8" s="30">
        <f t="shared" si="2"/>
        <v>0</v>
      </c>
      <c r="H8" s="30" t="e">
        <f t="shared" si="3"/>
        <v>#DIV/0!</v>
      </c>
      <c r="I8" s="30">
        <f t="shared" si="4"/>
        <v>0</v>
      </c>
    </row>
    <row r="9" spans="1:9" ht="15">
      <c r="A9" s="19" t="s">
        <v>25</v>
      </c>
      <c r="B9" s="19" t="s">
        <v>21</v>
      </c>
      <c r="C9" s="27"/>
      <c r="D9" s="28">
        <f t="shared" si="0"/>
        <v>0</v>
      </c>
      <c r="E9" s="27"/>
      <c r="F9" s="29">
        <f t="shared" si="1"/>
        <v>0</v>
      </c>
      <c r="G9" s="30">
        <f t="shared" si="2"/>
        <v>0</v>
      </c>
      <c r="H9" s="30" t="e">
        <f t="shared" si="3"/>
        <v>#DIV/0!</v>
      </c>
      <c r="I9" s="30">
        <f t="shared" si="4"/>
        <v>0</v>
      </c>
    </row>
    <row r="10" spans="1:9" ht="15">
      <c r="A10" s="19" t="s">
        <v>26</v>
      </c>
      <c r="B10" s="19" t="s">
        <v>21</v>
      </c>
      <c r="C10" s="27"/>
      <c r="D10" s="28">
        <f t="shared" si="0"/>
        <v>0</v>
      </c>
      <c r="E10" s="27"/>
      <c r="F10" s="29">
        <f t="shared" si="1"/>
        <v>0</v>
      </c>
      <c r="G10" s="30">
        <f t="shared" si="2"/>
        <v>0</v>
      </c>
      <c r="H10" s="30" t="e">
        <f t="shared" si="3"/>
        <v>#DIV/0!</v>
      </c>
      <c r="I10" s="30">
        <f t="shared" si="4"/>
        <v>0</v>
      </c>
    </row>
    <row r="11" spans="1:9" ht="15">
      <c r="A11" s="19" t="s">
        <v>27</v>
      </c>
      <c r="B11" s="19" t="s">
        <v>21</v>
      </c>
      <c r="C11" s="27"/>
      <c r="D11" s="28">
        <f t="shared" si="0"/>
        <v>0</v>
      </c>
      <c r="E11" s="27"/>
      <c r="F11" s="29">
        <f t="shared" si="1"/>
        <v>0</v>
      </c>
      <c r="G11" s="30">
        <f t="shared" si="2"/>
        <v>0</v>
      </c>
      <c r="H11" s="30" t="e">
        <f t="shared" si="3"/>
        <v>#DIV/0!</v>
      </c>
      <c r="I11" s="30">
        <f t="shared" si="4"/>
        <v>0</v>
      </c>
    </row>
    <row r="12" spans="1:9" ht="15">
      <c r="A12" s="23" t="s">
        <v>28</v>
      </c>
      <c r="B12" s="19" t="s">
        <v>21</v>
      </c>
      <c r="C12" s="27"/>
      <c r="D12" s="28">
        <f t="shared" si="0"/>
        <v>0</v>
      </c>
      <c r="E12" s="27"/>
      <c r="F12" s="29">
        <f t="shared" si="1"/>
        <v>0</v>
      </c>
      <c r="G12" s="30">
        <f t="shared" si="2"/>
        <v>0</v>
      </c>
      <c r="H12" s="30" t="e">
        <f t="shared" si="3"/>
        <v>#DIV/0!</v>
      </c>
      <c r="I12" s="30">
        <f t="shared" si="4"/>
        <v>0</v>
      </c>
    </row>
    <row r="13" spans="1:9" ht="15">
      <c r="A13" s="19" t="s">
        <v>29</v>
      </c>
      <c r="B13" s="19" t="s">
        <v>21</v>
      </c>
      <c r="C13" s="27"/>
      <c r="D13" s="28">
        <f t="shared" si="0"/>
        <v>0</v>
      </c>
      <c r="E13" s="27"/>
      <c r="F13" s="29">
        <f t="shared" si="1"/>
        <v>0</v>
      </c>
      <c r="G13" s="30">
        <f t="shared" si="2"/>
        <v>0</v>
      </c>
      <c r="H13" s="30" t="e">
        <f t="shared" si="3"/>
        <v>#DIV/0!</v>
      </c>
      <c r="I13" s="30">
        <f t="shared" si="4"/>
        <v>0</v>
      </c>
    </row>
    <row r="14" spans="1:9" ht="15">
      <c r="A14" s="19" t="s">
        <v>30</v>
      </c>
      <c r="B14" s="19" t="s">
        <v>21</v>
      </c>
      <c r="C14" s="27"/>
      <c r="D14" s="28">
        <f t="shared" si="0"/>
        <v>0</v>
      </c>
      <c r="E14" s="27"/>
      <c r="F14" s="29">
        <f t="shared" si="1"/>
        <v>0</v>
      </c>
      <c r="G14" s="30">
        <f t="shared" si="2"/>
        <v>0</v>
      </c>
      <c r="H14" s="30" t="e">
        <f t="shared" si="3"/>
        <v>#DIV/0!</v>
      </c>
      <c r="I14" s="30">
        <f t="shared" si="4"/>
        <v>0</v>
      </c>
    </row>
    <row r="15" spans="1:9" ht="15">
      <c r="A15" s="19" t="s">
        <v>31</v>
      </c>
      <c r="B15" s="19" t="s">
        <v>21</v>
      </c>
      <c r="C15" s="27"/>
      <c r="D15" s="28">
        <f t="shared" si="0"/>
        <v>0</v>
      </c>
      <c r="E15" s="27"/>
      <c r="F15" s="29">
        <f t="shared" si="1"/>
        <v>0</v>
      </c>
      <c r="G15" s="30">
        <f t="shared" si="2"/>
        <v>0</v>
      </c>
      <c r="H15" s="30" t="e">
        <f t="shared" si="3"/>
        <v>#DIV/0!</v>
      </c>
      <c r="I15" s="30">
        <f t="shared" si="4"/>
        <v>0</v>
      </c>
    </row>
    <row r="16" spans="1:9" ht="15">
      <c r="A16" s="19" t="s">
        <v>32</v>
      </c>
      <c r="B16" s="19" t="s">
        <v>21</v>
      </c>
      <c r="C16" s="27"/>
      <c r="D16" s="28">
        <f t="shared" si="0"/>
        <v>0</v>
      </c>
      <c r="E16" s="27"/>
      <c r="F16" s="29">
        <f t="shared" si="1"/>
        <v>0</v>
      </c>
      <c r="G16" s="30">
        <f t="shared" si="2"/>
        <v>0</v>
      </c>
      <c r="H16" s="30" t="e">
        <f t="shared" si="3"/>
        <v>#DIV/0!</v>
      </c>
      <c r="I16" s="30">
        <f t="shared" si="4"/>
        <v>0</v>
      </c>
    </row>
    <row r="17" spans="1:9" ht="15">
      <c r="A17" s="24" t="s">
        <v>33</v>
      </c>
      <c r="B17" s="19" t="s">
        <v>21</v>
      </c>
      <c r="C17" s="27"/>
      <c r="D17" s="28">
        <f t="shared" si="0"/>
        <v>0</v>
      </c>
      <c r="E17" s="27"/>
      <c r="F17" s="29">
        <f t="shared" si="1"/>
        <v>0</v>
      </c>
      <c r="G17" s="30">
        <f t="shared" si="2"/>
        <v>0</v>
      </c>
      <c r="H17" s="30" t="e">
        <f t="shared" si="3"/>
        <v>#DIV/0!</v>
      </c>
      <c r="I17" s="30">
        <f t="shared" si="4"/>
        <v>0</v>
      </c>
    </row>
    <row r="18" spans="1:9" ht="15">
      <c r="A18" s="23" t="s">
        <v>34</v>
      </c>
      <c r="B18" s="19" t="s">
        <v>21</v>
      </c>
      <c r="C18" s="27"/>
      <c r="D18" s="28">
        <f t="shared" si="0"/>
        <v>0</v>
      </c>
      <c r="E18" s="27"/>
      <c r="F18" s="29">
        <f t="shared" si="1"/>
        <v>0</v>
      </c>
      <c r="G18" s="30">
        <f t="shared" si="2"/>
        <v>0</v>
      </c>
      <c r="H18" s="30" t="e">
        <f t="shared" si="3"/>
        <v>#DIV/0!</v>
      </c>
      <c r="I18" s="30">
        <f t="shared" si="4"/>
        <v>0</v>
      </c>
    </row>
    <row r="19" spans="1:9" ht="15">
      <c r="A19" s="19" t="s">
        <v>35</v>
      </c>
      <c r="B19" s="19" t="s">
        <v>36</v>
      </c>
      <c r="C19" s="27"/>
      <c r="D19" s="28">
        <f t="shared" si="0"/>
        <v>0</v>
      </c>
      <c r="E19" s="27"/>
      <c r="F19" s="29">
        <f t="shared" si="1"/>
        <v>0</v>
      </c>
      <c r="G19" s="30">
        <f t="shared" si="2"/>
        <v>0</v>
      </c>
      <c r="H19" s="30" t="e">
        <f t="shared" si="3"/>
        <v>#DIV/0!</v>
      </c>
      <c r="I19" s="30">
        <f t="shared" si="4"/>
        <v>0</v>
      </c>
    </row>
    <row r="20" spans="1:9" ht="15">
      <c r="A20" s="19" t="s">
        <v>37</v>
      </c>
      <c r="B20" s="19" t="s">
        <v>470</v>
      </c>
      <c r="C20" s="27"/>
      <c r="D20" s="28">
        <f t="shared" si="0"/>
        <v>0</v>
      </c>
      <c r="E20" s="27"/>
      <c r="F20" s="29">
        <f t="shared" si="1"/>
        <v>0</v>
      </c>
      <c r="G20" s="30">
        <f t="shared" si="2"/>
        <v>0</v>
      </c>
      <c r="H20" s="30" t="e">
        <f t="shared" si="3"/>
        <v>#DIV/0!</v>
      </c>
      <c r="I20" s="30">
        <f t="shared" si="4"/>
        <v>0</v>
      </c>
    </row>
    <row r="21" spans="1:9" ht="15">
      <c r="A21" s="19" t="s">
        <v>38</v>
      </c>
      <c r="B21" s="19" t="s">
        <v>470</v>
      </c>
      <c r="C21" s="27"/>
      <c r="D21" s="28">
        <f t="shared" si="0"/>
        <v>0</v>
      </c>
      <c r="E21" s="27"/>
      <c r="F21" s="29">
        <f t="shared" si="1"/>
        <v>0</v>
      </c>
      <c r="G21" s="30">
        <f t="shared" si="2"/>
        <v>0</v>
      </c>
      <c r="H21" s="30" t="e">
        <f t="shared" si="3"/>
        <v>#DIV/0!</v>
      </c>
      <c r="I21" s="30">
        <f t="shared" si="4"/>
        <v>0</v>
      </c>
    </row>
    <row r="22" spans="1:9" ht="15">
      <c r="A22" s="23" t="s">
        <v>39</v>
      </c>
      <c r="B22" s="19" t="s">
        <v>470</v>
      </c>
      <c r="C22" s="27"/>
      <c r="D22" s="28">
        <f t="shared" si="0"/>
        <v>0</v>
      </c>
      <c r="E22" s="27"/>
      <c r="F22" s="29">
        <f t="shared" si="1"/>
        <v>0</v>
      </c>
      <c r="G22" s="30">
        <f t="shared" si="2"/>
        <v>0</v>
      </c>
      <c r="H22" s="30" t="e">
        <f t="shared" si="3"/>
        <v>#DIV/0!</v>
      </c>
      <c r="I22" s="30">
        <f t="shared" si="4"/>
        <v>0</v>
      </c>
    </row>
    <row r="23" spans="1:9" ht="15">
      <c r="A23" s="19" t="s">
        <v>40</v>
      </c>
      <c r="B23" s="19" t="s">
        <v>470</v>
      </c>
      <c r="C23" s="27"/>
      <c r="D23" s="28">
        <f t="shared" si="0"/>
        <v>0</v>
      </c>
      <c r="E23" s="27"/>
      <c r="F23" s="29">
        <f t="shared" si="1"/>
        <v>0</v>
      </c>
      <c r="G23" s="30">
        <f t="shared" si="2"/>
        <v>0</v>
      </c>
      <c r="H23" s="30" t="e">
        <f t="shared" si="3"/>
        <v>#DIV/0!</v>
      </c>
      <c r="I23" s="30">
        <f t="shared" si="4"/>
        <v>0</v>
      </c>
    </row>
    <row r="24" spans="1:9" ht="15">
      <c r="A24" s="19" t="s">
        <v>41</v>
      </c>
      <c r="B24" s="19" t="s">
        <v>470</v>
      </c>
      <c r="C24" s="27"/>
      <c r="D24" s="28">
        <f t="shared" si="0"/>
        <v>0</v>
      </c>
      <c r="E24" s="27"/>
      <c r="F24" s="29">
        <f t="shared" si="1"/>
        <v>0</v>
      </c>
      <c r="G24" s="30">
        <f t="shared" si="2"/>
        <v>0</v>
      </c>
      <c r="H24" s="30" t="e">
        <f t="shared" si="3"/>
        <v>#DIV/0!</v>
      </c>
      <c r="I24" s="30">
        <f t="shared" si="4"/>
        <v>0</v>
      </c>
    </row>
    <row r="25" spans="1:9" ht="15">
      <c r="A25" s="19" t="s">
        <v>42</v>
      </c>
      <c r="B25" s="19" t="s">
        <v>43</v>
      </c>
      <c r="C25" s="27"/>
      <c r="D25" s="28">
        <f t="shared" si="0"/>
        <v>0</v>
      </c>
      <c r="E25" s="27"/>
      <c r="F25" s="29">
        <f t="shared" si="1"/>
        <v>0</v>
      </c>
      <c r="G25" s="30">
        <f t="shared" si="2"/>
        <v>0</v>
      </c>
      <c r="H25" s="30" t="e">
        <f t="shared" si="3"/>
        <v>#DIV/0!</v>
      </c>
      <c r="I25" s="30">
        <f t="shared" si="4"/>
        <v>0</v>
      </c>
    </row>
    <row r="26" spans="1:9" ht="15">
      <c r="A26" s="19" t="s">
        <v>44</v>
      </c>
      <c r="B26" s="19" t="s">
        <v>43</v>
      </c>
      <c r="C26" s="27"/>
      <c r="D26" s="28">
        <f t="shared" si="0"/>
        <v>0</v>
      </c>
      <c r="E26" s="27"/>
      <c r="F26" s="29">
        <f t="shared" si="1"/>
        <v>0</v>
      </c>
      <c r="G26" s="30">
        <f t="shared" si="2"/>
        <v>0</v>
      </c>
      <c r="H26" s="30" t="e">
        <f t="shared" si="3"/>
        <v>#DIV/0!</v>
      </c>
      <c r="I26" s="30">
        <f t="shared" si="4"/>
        <v>0</v>
      </c>
    </row>
    <row r="27" spans="1:9" ht="15">
      <c r="A27" s="19"/>
      <c r="B27" s="19"/>
      <c r="C27" s="20"/>
      <c r="D27" s="21"/>
      <c r="E27" s="20"/>
      <c r="F27" s="20"/>
      <c r="G27" s="22"/>
      <c r="H27" s="22"/>
      <c r="I27" s="22"/>
    </row>
    <row r="28" spans="1:9" ht="15">
      <c r="A28" s="19"/>
      <c r="B28" s="19"/>
      <c r="C28" s="20"/>
      <c r="D28" s="21"/>
      <c r="E28" s="20"/>
      <c r="F28" s="20"/>
      <c r="G28" s="22"/>
      <c r="H28" s="22"/>
      <c r="I28" s="22"/>
    </row>
    <row r="29" spans="1:9" ht="15">
      <c r="A29" s="19"/>
      <c r="B29" s="19"/>
      <c r="C29" s="20"/>
      <c r="D29" s="21"/>
      <c r="E29" s="20"/>
      <c r="F29" s="20"/>
      <c r="G29" s="22"/>
      <c r="H29" s="22"/>
      <c r="I29" s="22"/>
    </row>
    <row r="30" spans="1:9" ht="15">
      <c r="A30" s="19"/>
      <c r="B30" s="19"/>
      <c r="C30" s="20"/>
      <c r="D30" s="21"/>
      <c r="E30" s="20"/>
      <c r="F30" s="20"/>
      <c r="G30" s="22"/>
      <c r="H30" s="22"/>
      <c r="I30" s="22"/>
    </row>
    <row r="31" spans="1:9" ht="15">
      <c r="A31" s="19"/>
      <c r="B31" s="19"/>
      <c r="C31" s="20"/>
      <c r="D31" s="21"/>
      <c r="E31" s="20"/>
      <c r="F31" s="20"/>
      <c r="G31" s="22"/>
      <c r="H31" s="22"/>
      <c r="I31" s="22"/>
    </row>
    <row r="32" spans="1:9" ht="15">
      <c r="A32" s="19"/>
      <c r="B32" s="19"/>
      <c r="C32" s="20"/>
      <c r="D32" s="21"/>
      <c r="E32" s="20"/>
      <c r="F32" s="20"/>
      <c r="G32" s="22"/>
      <c r="H32" s="22"/>
      <c r="I32" s="22"/>
    </row>
    <row r="33" spans="1:9" ht="15">
      <c r="A33" s="19"/>
      <c r="B33" s="19"/>
      <c r="C33" s="20"/>
      <c r="D33" s="21"/>
      <c r="E33" s="20"/>
      <c r="F33" s="20"/>
      <c r="G33" s="22"/>
      <c r="H33" s="22"/>
      <c r="I33" s="22"/>
    </row>
    <row r="34" spans="1:9" ht="15">
      <c r="A34" s="25"/>
      <c r="B34" s="25"/>
      <c r="C34" s="26"/>
      <c r="D34" s="26"/>
      <c r="E34" s="26"/>
      <c r="F34" s="26"/>
      <c r="G34" s="26"/>
      <c r="H34" s="26"/>
      <c r="I34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1" sqref="F1:F16384"/>
    </sheetView>
  </sheetViews>
  <sheetFormatPr defaultColWidth="11.421875" defaultRowHeight="15"/>
  <cols>
    <col min="1" max="2" width="19.8515625" style="0" customWidth="1"/>
    <col min="3" max="3" width="14.140625" style="0" customWidth="1"/>
    <col min="4" max="4" width="16.421875" style="0" customWidth="1"/>
    <col min="5" max="5" width="16.00390625" style="0" customWidth="1"/>
    <col min="6" max="6" width="19.00390625" style="0" customWidth="1"/>
    <col min="7" max="7" width="18.8515625" style="0" customWidth="1"/>
  </cols>
  <sheetData>
    <row r="1" spans="1:7" ht="15">
      <c r="A1" s="1" t="s">
        <v>0</v>
      </c>
      <c r="B1" s="1" t="s">
        <v>1</v>
      </c>
      <c r="C1" s="2" t="s">
        <v>2</v>
      </c>
      <c r="D1" s="3" t="s">
        <v>2</v>
      </c>
      <c r="E1" s="2" t="s">
        <v>3</v>
      </c>
      <c r="F1" s="3" t="s">
        <v>5</v>
      </c>
      <c r="G1" s="4" t="s">
        <v>6</v>
      </c>
    </row>
    <row r="2" spans="1:8" ht="15">
      <c r="A2" s="6" t="s">
        <v>8</v>
      </c>
      <c r="B2" s="6" t="s">
        <v>9</v>
      </c>
      <c r="C2" s="7" t="s">
        <v>10</v>
      </c>
      <c r="D2" s="8" t="s">
        <v>11</v>
      </c>
      <c r="E2" s="9" t="s">
        <v>12</v>
      </c>
      <c r="F2" s="10" t="s">
        <v>13</v>
      </c>
      <c r="G2" s="11" t="s">
        <v>14</v>
      </c>
      <c r="H2" t="s">
        <v>469</v>
      </c>
    </row>
    <row r="3" spans="1:7" ht="15">
      <c r="A3" s="13"/>
      <c r="B3" s="13"/>
      <c r="C3" s="14"/>
      <c r="D3" s="15"/>
      <c r="E3" s="14" t="s">
        <v>16</v>
      </c>
      <c r="F3" s="15" t="s">
        <v>18</v>
      </c>
      <c r="G3" s="16" t="s">
        <v>19</v>
      </c>
    </row>
    <row r="4" spans="1:7" ht="15">
      <c r="A4" s="18"/>
      <c r="B4" s="19"/>
      <c r="C4" s="20"/>
      <c r="D4" s="20"/>
      <c r="E4" s="20"/>
      <c r="F4" s="20"/>
      <c r="G4" s="20"/>
    </row>
    <row r="5" spans="1:8" ht="15">
      <c r="A5" s="19" t="s">
        <v>20</v>
      </c>
      <c r="B5" s="19" t="s">
        <v>21</v>
      </c>
      <c r="C5" s="20">
        <v>31.698</v>
      </c>
      <c r="D5" s="21">
        <f aca="true" t="shared" si="0" ref="D5:D26">C5*3.1416/180</f>
        <v>0.55323576</v>
      </c>
      <c r="E5" s="20">
        <v>385.25</v>
      </c>
      <c r="F5" s="22">
        <f>2*6378*SIN(D5/2)</f>
        <v>3483.7104064038676</v>
      </c>
      <c r="G5" s="22">
        <f>F5/E5</f>
        <v>9.042726557829637</v>
      </c>
      <c r="H5">
        <v>220</v>
      </c>
    </row>
    <row r="6" spans="1:8" ht="15">
      <c r="A6" s="19" t="s">
        <v>22</v>
      </c>
      <c r="B6" s="19" t="s">
        <v>21</v>
      </c>
      <c r="C6" s="20">
        <v>46.579</v>
      </c>
      <c r="D6" s="21">
        <f t="shared" si="0"/>
        <v>0.8129588133333333</v>
      </c>
      <c r="E6" s="20">
        <v>509.57</v>
      </c>
      <c r="F6" s="22">
        <f>2*6378*SIN(D6/2)</f>
        <v>5043.442468370323</v>
      </c>
      <c r="G6" s="22">
        <f>F6/E6</f>
        <v>9.897447786114416</v>
      </c>
      <c r="H6">
        <v>1131</v>
      </c>
    </row>
    <row r="7" spans="1:8" ht="15">
      <c r="A7" s="19" t="s">
        <v>23</v>
      </c>
      <c r="B7" s="19" t="s">
        <v>21</v>
      </c>
      <c r="C7" s="20">
        <v>46.76</v>
      </c>
      <c r="D7" s="21">
        <f t="shared" si="0"/>
        <v>0.8161178666666667</v>
      </c>
      <c r="E7" s="20">
        <v>510.99</v>
      </c>
      <c r="F7" s="22">
        <f>2*6378*SIN(D7/2)</f>
        <v>5061.942885641475</v>
      </c>
      <c r="G7" s="22">
        <f>F7/E7</f>
        <v>9.906148624516087</v>
      </c>
      <c r="H7">
        <v>1137</v>
      </c>
    </row>
    <row r="8" spans="1:8" ht="15">
      <c r="A8" s="19" t="s">
        <v>24</v>
      </c>
      <c r="B8" s="19" t="s">
        <v>21</v>
      </c>
      <c r="C8" s="20">
        <v>51.138</v>
      </c>
      <c r="D8" s="21">
        <f t="shared" si="0"/>
        <v>0.89252856</v>
      </c>
      <c r="E8" s="20">
        <v>544.59</v>
      </c>
      <c r="F8" s="22">
        <f>2*6378*SIN(D8/2)</f>
        <v>5505.47287160578</v>
      </c>
      <c r="G8" s="22">
        <f>F8/E8</f>
        <v>10.10939031492642</v>
      </c>
      <c r="H8">
        <v>1268</v>
      </c>
    </row>
    <row r="9" spans="1:8" ht="15">
      <c r="A9" s="19" t="s">
        <v>25</v>
      </c>
      <c r="B9" s="19" t="s">
        <v>21</v>
      </c>
      <c r="C9" s="20">
        <v>67.393</v>
      </c>
      <c r="D9" s="21">
        <f t="shared" si="0"/>
        <v>1.1762324933333335</v>
      </c>
      <c r="E9" s="20">
        <v>657.1</v>
      </c>
      <c r="F9" s="22">
        <f>2*6378*SIN(D9/2)</f>
        <v>7076.961823777706</v>
      </c>
      <c r="G9" s="22">
        <f>F9/E9</f>
        <v>10.769992122626245</v>
      </c>
      <c r="H9">
        <v>1811</v>
      </c>
    </row>
    <row r="10" spans="1:8" ht="15">
      <c r="A10" s="19" t="s">
        <v>26</v>
      </c>
      <c r="B10" s="19" t="s">
        <v>21</v>
      </c>
      <c r="C10" s="20">
        <v>65.318</v>
      </c>
      <c r="D10" s="21">
        <f t="shared" si="0"/>
        <v>1.1400168266666666</v>
      </c>
      <c r="E10" s="20">
        <v>643.81</v>
      </c>
      <c r="F10" s="22">
        <f>2*6378*SIN(D10/2)</f>
        <v>6883.636766623653</v>
      </c>
      <c r="G10" s="22">
        <f>F10/E10</f>
        <v>10.692031448134781</v>
      </c>
      <c r="H10">
        <v>1737</v>
      </c>
    </row>
    <row r="11" spans="1:8" ht="15">
      <c r="A11" s="19" t="s">
        <v>27</v>
      </c>
      <c r="B11" s="19" t="s">
        <v>21</v>
      </c>
      <c r="C11" s="20">
        <v>63.655</v>
      </c>
      <c r="D11" s="21">
        <f t="shared" si="0"/>
        <v>1.1109919333333333</v>
      </c>
      <c r="E11" s="20">
        <v>632.93</v>
      </c>
      <c r="F11" s="22">
        <f>2*6378*SIN(D11/2)</f>
        <v>6727.0648487728395</v>
      </c>
      <c r="G11" s="22">
        <f>F11/E11</f>
        <v>10.628449984631539</v>
      </c>
      <c r="H11">
        <v>1678</v>
      </c>
    </row>
    <row r="12" spans="1:8" ht="15">
      <c r="A12" s="23" t="s">
        <v>28</v>
      </c>
      <c r="B12" s="19" t="s">
        <v>21</v>
      </c>
      <c r="C12" s="20">
        <v>61.252</v>
      </c>
      <c r="D12" s="21">
        <f t="shared" si="0"/>
        <v>1.0690515733333334</v>
      </c>
      <c r="E12" s="20">
        <v>616.86</v>
      </c>
      <c r="F12" s="22">
        <f>2*6378*SIN(D12/2)</f>
        <v>6498.32774679908</v>
      </c>
      <c r="G12" s="22">
        <f>F12/E12</f>
        <v>10.534526062314107</v>
      </c>
      <c r="H12">
        <v>1594</v>
      </c>
    </row>
    <row r="13" spans="1:8" ht="15">
      <c r="A13" s="19" t="s">
        <v>29</v>
      </c>
      <c r="B13" s="19" t="s">
        <v>21</v>
      </c>
      <c r="C13" s="20">
        <v>62.181</v>
      </c>
      <c r="D13" s="21">
        <f t="shared" si="0"/>
        <v>1.08526572</v>
      </c>
      <c r="E13" s="20">
        <v>623.12</v>
      </c>
      <c r="F13" s="22">
        <f>2*6378*SIN(D13/2)</f>
        <v>6587.101887351666</v>
      </c>
      <c r="G13" s="22">
        <f>F13/E13</f>
        <v>10.571161072268048</v>
      </c>
      <c r="H13">
        <v>1626</v>
      </c>
    </row>
    <row r="14" spans="1:8" ht="15">
      <c r="A14" s="19" t="s">
        <v>30</v>
      </c>
      <c r="B14" s="19" t="s">
        <v>21</v>
      </c>
      <c r="C14" s="20">
        <v>62.482</v>
      </c>
      <c r="D14" s="21">
        <f t="shared" si="0"/>
        <v>1.0905191733333333</v>
      </c>
      <c r="E14" s="20">
        <v>625.13</v>
      </c>
      <c r="F14" s="22">
        <f>2*6378*SIN(D14/2)</f>
        <v>6615.7725119624865</v>
      </c>
      <c r="G14" s="22">
        <f>F14/E14</f>
        <v>10.583034747912412</v>
      </c>
      <c r="H14">
        <v>1637</v>
      </c>
    </row>
    <row r="15" spans="1:8" ht="15">
      <c r="A15" s="19" t="s">
        <v>31</v>
      </c>
      <c r="B15" s="19" t="s">
        <v>21</v>
      </c>
      <c r="C15" s="20">
        <v>75.875</v>
      </c>
      <c r="D15" s="21">
        <f t="shared" si="0"/>
        <v>1.3242716666666667</v>
      </c>
      <c r="E15" s="20">
        <v>708.21</v>
      </c>
      <c r="F15" s="22">
        <f>2*6378*SIN(D15/2)</f>
        <v>7842.423802194818</v>
      </c>
      <c r="G15" s="22">
        <f>F15/E15</f>
        <v>11.073585239116671</v>
      </c>
      <c r="H15">
        <v>2135</v>
      </c>
    </row>
    <row r="16" spans="1:8" ht="15">
      <c r="A16" s="19" t="s">
        <v>32</v>
      </c>
      <c r="B16" s="19" t="s">
        <v>21</v>
      </c>
      <c r="C16" s="20">
        <v>87.86</v>
      </c>
      <c r="D16" s="21">
        <f t="shared" si="0"/>
        <v>1.5334498666666667</v>
      </c>
      <c r="E16" s="20">
        <v>771.29</v>
      </c>
      <c r="F16" s="22">
        <f>2*6378*SIN(D16/2)</f>
        <v>8849.861559551793</v>
      </c>
      <c r="G16" s="22">
        <f>F16/E16</f>
        <v>11.474103851407115</v>
      </c>
      <c r="H16">
        <v>2653</v>
      </c>
    </row>
    <row r="17" spans="1:8" ht="15">
      <c r="A17" s="24" t="s">
        <v>33</v>
      </c>
      <c r="B17" s="19" t="s">
        <v>21</v>
      </c>
      <c r="C17" s="20">
        <v>93.432</v>
      </c>
      <c r="D17" s="21">
        <f t="shared" si="0"/>
        <v>1.6306998400000001</v>
      </c>
      <c r="E17" s="20">
        <v>797.27</v>
      </c>
      <c r="F17" s="22">
        <f>2*6378*SIN(D17/2)</f>
        <v>9285.928595472087</v>
      </c>
      <c r="G17" s="22">
        <f>F17/E17</f>
        <v>11.647156666464419</v>
      </c>
      <c r="H17">
        <v>2778</v>
      </c>
    </row>
    <row r="18" spans="1:8" ht="15">
      <c r="A18" s="23" t="s">
        <v>34</v>
      </c>
      <c r="B18" s="19" t="s">
        <v>21</v>
      </c>
      <c r="C18" s="20">
        <v>93.883</v>
      </c>
      <c r="D18" s="21">
        <f t="shared" si="0"/>
        <v>1.6385712933333332</v>
      </c>
      <c r="E18" s="20">
        <v>799.35</v>
      </c>
      <c r="F18" s="22">
        <f>2*6378*SIN(D18/2)</f>
        <v>9320.277226617363</v>
      </c>
      <c r="G18" s="22">
        <f>F18/E18</f>
        <v>11.659820137133124</v>
      </c>
      <c r="H18">
        <v>2786</v>
      </c>
    </row>
    <row r="19" spans="1:8" ht="15">
      <c r="A19" s="41" t="s">
        <v>35</v>
      </c>
      <c r="B19" s="41" t="s">
        <v>36</v>
      </c>
      <c r="C19" s="43">
        <v>109.198</v>
      </c>
      <c r="D19" s="44">
        <f t="shared" si="0"/>
        <v>1.905869093333333</v>
      </c>
      <c r="E19" s="43">
        <v>1111.84</v>
      </c>
      <c r="F19" s="45">
        <f>2*6378*SIN(D19/2)</f>
        <v>10397.657659428553</v>
      </c>
      <c r="G19" s="45">
        <f>F19/E19</f>
        <v>9.351757140801332</v>
      </c>
      <c r="H19" s="46">
        <v>5149</v>
      </c>
    </row>
    <row r="20" spans="1:8" ht="15">
      <c r="A20" s="41" t="s">
        <v>37</v>
      </c>
      <c r="B20" s="41" t="s">
        <v>470</v>
      </c>
      <c r="C20" s="43">
        <v>128.21</v>
      </c>
      <c r="D20" s="44">
        <f t="shared" si="0"/>
        <v>2.2376918666666668</v>
      </c>
      <c r="E20" s="43">
        <v>1148.82</v>
      </c>
      <c r="F20" s="45">
        <f>2*6378*SIN(D20/2)</f>
        <v>11475.259794932512</v>
      </c>
      <c r="G20" s="45">
        <f>F20/E20</f>
        <v>9.988736090016289</v>
      </c>
      <c r="H20" s="46">
        <v>5159</v>
      </c>
    </row>
    <row r="21" spans="1:8" ht="15">
      <c r="A21" s="41" t="s">
        <v>38</v>
      </c>
      <c r="B21" s="41" t="s">
        <v>470</v>
      </c>
      <c r="C21" s="43">
        <v>125.882</v>
      </c>
      <c r="D21" s="44">
        <f t="shared" si="0"/>
        <v>2.1970605066666664</v>
      </c>
      <c r="E21" s="43">
        <v>1143</v>
      </c>
      <c r="F21" s="45">
        <f>2*6378*SIN(D21/2)</f>
        <v>11359.724749205978</v>
      </c>
      <c r="G21" s="45">
        <f>F21/E21</f>
        <v>9.938516840950111</v>
      </c>
      <c r="H21" s="46">
        <v>5155</v>
      </c>
    </row>
    <row r="22" spans="1:8" ht="15">
      <c r="A22" s="42" t="s">
        <v>39</v>
      </c>
      <c r="B22" s="41" t="s">
        <v>470</v>
      </c>
      <c r="C22" s="43">
        <v>128.981</v>
      </c>
      <c r="D22" s="44">
        <f t="shared" si="0"/>
        <v>2.2511483866666664</v>
      </c>
      <c r="E22" s="43">
        <v>1149</v>
      </c>
      <c r="F22" s="45">
        <f>2*6378*SIN(D22/2)</f>
        <v>11512.481646514269</v>
      </c>
      <c r="G22" s="45">
        <f>F22/E22</f>
        <v>10.01956627198805</v>
      </c>
      <c r="H22" s="46">
        <v>5161</v>
      </c>
    </row>
    <row r="23" spans="1:8" ht="15">
      <c r="A23" s="41" t="s">
        <v>40</v>
      </c>
      <c r="B23" s="41" t="s">
        <v>470</v>
      </c>
      <c r="C23" s="43">
        <v>124.978</v>
      </c>
      <c r="D23" s="44">
        <f t="shared" si="0"/>
        <v>2.1812826933333334</v>
      </c>
      <c r="E23" s="43">
        <v>1142.38</v>
      </c>
      <c r="F23" s="45">
        <f>2*6378*SIN(D23/2)</f>
        <v>11313.594195599007</v>
      </c>
      <c r="G23" s="45">
        <f>F23/E23</f>
        <v>9.903529644775825</v>
      </c>
      <c r="H23" s="46">
        <v>5134</v>
      </c>
    </row>
    <row r="24" spans="1:8" ht="15">
      <c r="A24" s="41" t="s">
        <v>41</v>
      </c>
      <c r="B24" s="41" t="s">
        <v>470</v>
      </c>
      <c r="C24" s="43">
        <v>147.647</v>
      </c>
      <c r="D24" s="44">
        <f t="shared" si="0"/>
        <v>2.5769323066666665</v>
      </c>
      <c r="E24" s="43">
        <v>1183</v>
      </c>
      <c r="F24" s="45">
        <f>2*6378*SIN(D24/2)</f>
        <v>12250.975586170412</v>
      </c>
      <c r="G24" s="45">
        <f>F24/E24</f>
        <v>10.355854257117846</v>
      </c>
      <c r="H24" s="46">
        <v>5316</v>
      </c>
    </row>
    <row r="25" spans="1:8" ht="15">
      <c r="A25" s="19" t="s">
        <v>42</v>
      </c>
      <c r="B25" s="19" t="s">
        <v>43</v>
      </c>
      <c r="C25" s="20">
        <v>156.508</v>
      </c>
      <c r="D25" s="21">
        <f t="shared" si="0"/>
        <v>2.7315862933333337</v>
      </c>
      <c r="E25" s="20">
        <v>1225.5</v>
      </c>
      <c r="F25" s="22">
        <f>2*6378*SIN(D25/2)</f>
        <v>12488.89366062012</v>
      </c>
      <c r="G25" s="22">
        <f>F25/E25</f>
        <v>10.190855700220416</v>
      </c>
      <c r="H25">
        <v>4033</v>
      </c>
    </row>
    <row r="26" spans="1:8" ht="15">
      <c r="A26" s="19" t="s">
        <v>44</v>
      </c>
      <c r="B26" s="19" t="s">
        <v>43</v>
      </c>
      <c r="C26" s="20">
        <v>158.3</v>
      </c>
      <c r="D26" s="21">
        <f t="shared" si="0"/>
        <v>2.762862666666667</v>
      </c>
      <c r="E26" s="20">
        <v>1233.24</v>
      </c>
      <c r="F26" s="22">
        <f>2*6378*SIN(D26/2)</f>
        <v>12527.973281645554</v>
      </c>
      <c r="G26" s="22">
        <f>F26/E26</f>
        <v>10.15858493208585</v>
      </c>
      <c r="H26">
        <v>5592</v>
      </c>
    </row>
    <row r="27" spans="1:7" ht="15">
      <c r="A27" s="19"/>
      <c r="B27" s="19"/>
      <c r="C27" s="20"/>
      <c r="D27" s="21"/>
      <c r="E27" s="20"/>
      <c r="F27" s="22"/>
      <c r="G27" s="22"/>
    </row>
    <row r="28" spans="1:7" ht="15">
      <c r="A28" s="19"/>
      <c r="B28" s="19"/>
      <c r="C28" s="20"/>
      <c r="D28" s="21"/>
      <c r="E28" s="20"/>
      <c r="F28" s="22"/>
      <c r="G28" s="22"/>
    </row>
    <row r="29" spans="1:7" ht="15">
      <c r="A29" s="19"/>
      <c r="B29" s="19"/>
      <c r="C29" s="20"/>
      <c r="D29" s="21"/>
      <c r="E29" s="20"/>
      <c r="F29" s="22"/>
      <c r="G29" s="22"/>
    </row>
    <row r="30" spans="1:7" ht="15">
      <c r="A30" s="19"/>
      <c r="B30" s="19"/>
      <c r="C30" s="20"/>
      <c r="D30" s="21"/>
      <c r="E30" s="20"/>
      <c r="F30" s="22"/>
      <c r="G30" s="22"/>
    </row>
    <row r="31" spans="1:7" ht="15">
      <c r="A31" s="19"/>
      <c r="B31" s="19"/>
      <c r="C31" s="20"/>
      <c r="D31" s="21"/>
      <c r="E31" s="20"/>
      <c r="F31" s="22"/>
      <c r="G31" s="22"/>
    </row>
    <row r="32" spans="1:7" ht="15">
      <c r="A32" s="19"/>
      <c r="B32" s="19"/>
      <c r="C32" s="20"/>
      <c r="D32" s="21"/>
      <c r="E32" s="20"/>
      <c r="F32" s="22"/>
      <c r="G32" s="22"/>
    </row>
    <row r="33" spans="1:7" ht="15">
      <c r="A33" s="19"/>
      <c r="B33" s="19"/>
      <c r="C33" s="20"/>
      <c r="D33" s="21"/>
      <c r="E33" s="20"/>
      <c r="F33" s="22"/>
      <c r="G33" s="22"/>
    </row>
    <row r="34" spans="1:7" ht="15">
      <c r="A34" s="25"/>
      <c r="B34" s="25"/>
      <c r="C34" s="26"/>
      <c r="D34" s="26"/>
      <c r="E34" s="26"/>
      <c r="F34" s="26"/>
      <c r="G34" s="2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I32" sqref="I32"/>
    </sheetView>
  </sheetViews>
  <sheetFormatPr defaultColWidth="11.421875" defaultRowHeight="15"/>
  <sheetData>
    <row r="1" spans="1:5" ht="15">
      <c r="A1" s="47" t="s">
        <v>455</v>
      </c>
      <c r="B1" s="48"/>
      <c r="C1" s="48"/>
      <c r="D1" s="48"/>
      <c r="E1" s="49"/>
    </row>
    <row r="2" spans="1:5" ht="45">
      <c r="A2" s="36" t="s">
        <v>456</v>
      </c>
      <c r="B2" s="37" t="s">
        <v>457</v>
      </c>
      <c r="C2" s="37" t="s">
        <v>458</v>
      </c>
      <c r="D2" s="37" t="s">
        <v>459</v>
      </c>
      <c r="E2" s="37" t="s">
        <v>460</v>
      </c>
    </row>
    <row r="3" spans="1:5" ht="15">
      <c r="A3" s="38">
        <v>30</v>
      </c>
      <c r="B3" s="38">
        <v>5.6</v>
      </c>
      <c r="C3" s="38">
        <v>3.4</v>
      </c>
      <c r="D3" s="38">
        <v>2.7</v>
      </c>
      <c r="E3" s="38">
        <v>10</v>
      </c>
    </row>
    <row r="4" spans="1:5" ht="15">
      <c r="A4" s="38">
        <v>80</v>
      </c>
      <c r="B4" s="38">
        <v>8.1</v>
      </c>
      <c r="C4" s="38">
        <v>4.5</v>
      </c>
      <c r="D4" s="38">
        <v>3.37</v>
      </c>
      <c r="E4" s="38">
        <v>25</v>
      </c>
    </row>
    <row r="5" spans="1:5" ht="15">
      <c r="A5" s="38">
        <v>150</v>
      </c>
      <c r="B5" s="38">
        <v>8</v>
      </c>
      <c r="C5" s="38">
        <v>4.4</v>
      </c>
      <c r="D5" s="38">
        <v>3.37</v>
      </c>
      <c r="E5" s="38">
        <v>48</v>
      </c>
    </row>
    <row r="6" spans="1:5" ht="15">
      <c r="A6" s="38">
        <v>220</v>
      </c>
      <c r="B6" s="38">
        <v>8.6</v>
      </c>
      <c r="C6" s="38">
        <v>4.6</v>
      </c>
      <c r="D6" s="38">
        <v>3.44</v>
      </c>
      <c r="E6" s="38">
        <v>71</v>
      </c>
    </row>
    <row r="7" spans="1:5" ht="15">
      <c r="A7" s="38">
        <v>400</v>
      </c>
      <c r="B7" s="38">
        <v>8.9</v>
      </c>
      <c r="C7" s="38">
        <v>4.8</v>
      </c>
      <c r="D7" s="38">
        <v>3.54</v>
      </c>
      <c r="E7" s="38">
        <v>134</v>
      </c>
    </row>
    <row r="8" spans="1:5" ht="15">
      <c r="A8" s="38">
        <v>400</v>
      </c>
      <c r="B8" s="38">
        <v>9.1</v>
      </c>
      <c r="C8" s="38">
        <v>4.9</v>
      </c>
      <c r="D8" s="38">
        <v>3.72</v>
      </c>
      <c r="E8" s="38">
        <v>134</v>
      </c>
    </row>
    <row r="9" spans="1:5" ht="15">
      <c r="A9" s="38">
        <v>500</v>
      </c>
      <c r="B9" s="38">
        <v>9.7</v>
      </c>
      <c r="C9" s="38">
        <v>5.2</v>
      </c>
      <c r="D9" s="38">
        <v>3.85</v>
      </c>
      <c r="E9" s="38">
        <v>171</v>
      </c>
    </row>
    <row r="10" spans="1:5" ht="15">
      <c r="A10" s="38">
        <v>600</v>
      </c>
      <c r="B10" s="38">
        <v>10.2</v>
      </c>
      <c r="C10" s="38">
        <v>5.5</v>
      </c>
      <c r="D10" s="38">
        <v>3.98</v>
      </c>
      <c r="E10" s="38">
        <v>210</v>
      </c>
    </row>
    <row r="11" spans="1:5" ht="15">
      <c r="A11" s="38">
        <v>670</v>
      </c>
      <c r="B11" s="38">
        <v>10.3</v>
      </c>
      <c r="C11" s="38">
        <v>5.6</v>
      </c>
      <c r="D11" s="38">
        <v>3.99</v>
      </c>
      <c r="E11" s="38">
        <v>238</v>
      </c>
    </row>
    <row r="12" spans="1:5" ht="15">
      <c r="A12" s="38">
        <v>670</v>
      </c>
      <c r="B12" s="38">
        <v>10.8</v>
      </c>
      <c r="C12" s="38">
        <v>5.9</v>
      </c>
      <c r="D12" s="38">
        <v>4.38</v>
      </c>
      <c r="E12" s="38">
        <v>238</v>
      </c>
    </row>
    <row r="13" spans="1:5" ht="15">
      <c r="A13" s="38">
        <v>771</v>
      </c>
      <c r="B13" s="38">
        <v>11.1</v>
      </c>
      <c r="C13" s="38">
        <v>6.2</v>
      </c>
      <c r="D13" s="38">
        <v>4.44</v>
      </c>
      <c r="E13" s="38">
        <v>283</v>
      </c>
    </row>
    <row r="14" spans="1:5" ht="15">
      <c r="A14" s="38">
        <v>1071</v>
      </c>
      <c r="B14" s="38">
        <v>11.6</v>
      </c>
      <c r="C14" s="38">
        <v>6.4</v>
      </c>
      <c r="D14" s="38">
        <v>4.62</v>
      </c>
      <c r="E14" s="38">
        <v>419</v>
      </c>
    </row>
    <row r="15" spans="1:5" ht="15">
      <c r="A15" s="38">
        <v>1571</v>
      </c>
      <c r="B15" s="38">
        <v>12.3</v>
      </c>
      <c r="C15" s="38">
        <v>6.7</v>
      </c>
      <c r="D15" s="38">
        <v>4.9</v>
      </c>
      <c r="E15" s="38">
        <v>655</v>
      </c>
    </row>
    <row r="16" spans="1:5" ht="15">
      <c r="A16" s="38">
        <v>2071</v>
      </c>
      <c r="B16" s="38">
        <v>12.9</v>
      </c>
      <c r="C16" s="38">
        <v>7</v>
      </c>
      <c r="D16" s="38">
        <v>5.16</v>
      </c>
      <c r="E16" s="38">
        <v>906</v>
      </c>
    </row>
    <row r="17" spans="1:5" ht="15">
      <c r="A17" s="38">
        <v>2571</v>
      </c>
      <c r="B17" s="38">
        <v>13.5</v>
      </c>
      <c r="C17" s="38">
        <v>7.2</v>
      </c>
      <c r="D17" s="38">
        <v>5.41</v>
      </c>
      <c r="E17" s="38">
        <v>1173</v>
      </c>
    </row>
    <row r="18" spans="1:5" ht="15">
      <c r="A18" s="38">
        <v>2891</v>
      </c>
      <c r="B18" s="38">
        <v>13.7</v>
      </c>
      <c r="C18" s="38">
        <v>7.3</v>
      </c>
      <c r="D18" s="38">
        <v>5.57</v>
      </c>
      <c r="E18" s="38">
        <v>1358</v>
      </c>
    </row>
    <row r="19" spans="1:5" ht="15">
      <c r="A19" s="38">
        <v>2891</v>
      </c>
      <c r="B19" s="38">
        <v>8.1</v>
      </c>
      <c r="C19" s="38">
        <v>0</v>
      </c>
      <c r="D19" s="38">
        <v>9.9</v>
      </c>
      <c r="E19" s="38">
        <v>1358</v>
      </c>
    </row>
    <row r="20" spans="1:5" ht="15">
      <c r="A20" s="38">
        <v>3071</v>
      </c>
      <c r="B20" s="38">
        <v>8.4</v>
      </c>
      <c r="C20" s="38">
        <v>0</v>
      </c>
      <c r="D20" s="38">
        <v>10.18</v>
      </c>
      <c r="E20" s="38">
        <v>1547</v>
      </c>
    </row>
    <row r="21" spans="1:5" ht="15">
      <c r="A21" s="38">
        <v>3571</v>
      </c>
      <c r="B21" s="38">
        <v>9.1</v>
      </c>
      <c r="C21" s="38">
        <v>0</v>
      </c>
      <c r="D21" s="38">
        <v>10.85</v>
      </c>
      <c r="E21" s="38">
        <v>2056</v>
      </c>
    </row>
    <row r="22" spans="1:5" ht="15">
      <c r="A22" s="38">
        <v>4071</v>
      </c>
      <c r="B22" s="38">
        <v>9.6</v>
      </c>
      <c r="C22" s="38">
        <v>0</v>
      </c>
      <c r="D22" s="38">
        <v>11.39</v>
      </c>
      <c r="E22" s="38">
        <v>2521</v>
      </c>
    </row>
    <row r="23" spans="1:5" ht="15">
      <c r="A23" s="38">
        <v>4571</v>
      </c>
      <c r="B23" s="38">
        <v>10</v>
      </c>
      <c r="C23" s="38">
        <v>0</v>
      </c>
      <c r="D23" s="38">
        <v>11.81</v>
      </c>
      <c r="E23" s="38">
        <v>2922</v>
      </c>
    </row>
    <row r="24" spans="1:5" ht="15">
      <c r="A24" s="38">
        <v>5150</v>
      </c>
      <c r="B24" s="38">
        <v>10.4</v>
      </c>
      <c r="C24" s="38">
        <v>0</v>
      </c>
      <c r="D24" s="38">
        <v>12.17</v>
      </c>
      <c r="E24" s="38">
        <v>3289</v>
      </c>
    </row>
    <row r="25" spans="1:5" ht="15">
      <c r="A25" s="38">
        <v>5150</v>
      </c>
      <c r="B25" s="38">
        <v>11</v>
      </c>
      <c r="C25" s="38">
        <v>3.5</v>
      </c>
      <c r="D25" s="38">
        <v>12.76</v>
      </c>
      <c r="E25" s="38">
        <v>3289</v>
      </c>
    </row>
    <row r="26" spans="1:5" ht="15">
      <c r="A26" s="38">
        <v>5571</v>
      </c>
      <c r="B26" s="38">
        <v>11.2</v>
      </c>
      <c r="C26" s="38">
        <v>3.6</v>
      </c>
      <c r="D26" s="38">
        <v>12.95</v>
      </c>
      <c r="E26" s="38">
        <v>3487</v>
      </c>
    </row>
    <row r="27" spans="1:5" ht="15">
      <c r="A27" s="38">
        <v>6071</v>
      </c>
      <c r="B27" s="38">
        <v>11.2</v>
      </c>
      <c r="C27" s="38">
        <v>3.7</v>
      </c>
      <c r="D27" s="38">
        <v>13.07</v>
      </c>
      <c r="E27" s="38">
        <v>3617</v>
      </c>
    </row>
    <row r="28" spans="1:5" ht="15">
      <c r="A28" s="39">
        <v>6371</v>
      </c>
      <c r="B28" s="39">
        <v>11.3</v>
      </c>
      <c r="C28" s="39">
        <v>3.7</v>
      </c>
      <c r="D28" s="39">
        <v>13.09</v>
      </c>
      <c r="E28" s="39">
        <v>3639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3">
      <selection activeCell="Q25" sqref="Q25"/>
    </sheetView>
  </sheetViews>
  <sheetFormatPr defaultColWidth="11.421875" defaultRowHeight="15"/>
  <sheetData>
    <row r="1" spans="1:10" ht="15">
      <c r="A1" s="50" t="s">
        <v>47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5">
      <c r="A2" s="53" t="s">
        <v>48</v>
      </c>
      <c r="B2" s="31" t="s">
        <v>49</v>
      </c>
      <c r="C2" s="56" t="s">
        <v>50</v>
      </c>
      <c r="D2" s="56" t="s">
        <v>51</v>
      </c>
      <c r="E2" s="56" t="s">
        <v>52</v>
      </c>
      <c r="F2" s="56" t="s">
        <v>53</v>
      </c>
      <c r="G2" s="56"/>
      <c r="H2" s="56"/>
      <c r="I2" s="56" t="s">
        <v>54</v>
      </c>
      <c r="J2" s="56" t="s">
        <v>55</v>
      </c>
    </row>
    <row r="3" spans="1:10" ht="15">
      <c r="A3" s="54"/>
      <c r="B3" s="32"/>
      <c r="C3" s="57"/>
      <c r="D3" s="57"/>
      <c r="E3" s="57"/>
      <c r="F3" s="57"/>
      <c r="G3" s="57"/>
      <c r="H3" s="57"/>
      <c r="I3" s="57"/>
      <c r="J3" s="57"/>
    </row>
    <row r="4" spans="1:10" ht="15">
      <c r="A4" s="54"/>
      <c r="B4" s="33" t="s">
        <v>56</v>
      </c>
      <c r="C4" s="58"/>
      <c r="D4" s="58"/>
      <c r="E4" s="58"/>
      <c r="F4" s="58"/>
      <c r="G4" s="58"/>
      <c r="H4" s="58"/>
      <c r="I4" s="58"/>
      <c r="J4" s="58"/>
    </row>
    <row r="5" spans="1:10" ht="15">
      <c r="A5" s="55"/>
      <c r="B5" s="34" t="s">
        <v>57</v>
      </c>
      <c r="C5" s="34" t="s">
        <v>58</v>
      </c>
      <c r="D5" s="34" t="s">
        <v>58</v>
      </c>
      <c r="E5" s="34" t="s">
        <v>59</v>
      </c>
      <c r="F5" s="34" t="s">
        <v>60</v>
      </c>
      <c r="G5" s="34" t="s">
        <v>60</v>
      </c>
      <c r="H5" s="34"/>
      <c r="I5" s="34" t="s">
        <v>60</v>
      </c>
      <c r="J5" s="34" t="s">
        <v>61</v>
      </c>
    </row>
    <row r="6" spans="1:10" ht="15">
      <c r="A6" s="53" t="s">
        <v>62</v>
      </c>
      <c r="B6" s="35" t="s">
        <v>63</v>
      </c>
      <c r="C6" s="35" t="s">
        <v>64</v>
      </c>
      <c r="D6" s="35" t="s">
        <v>65</v>
      </c>
      <c r="E6" s="35" t="s">
        <v>66</v>
      </c>
      <c r="F6" s="35" t="s">
        <v>67</v>
      </c>
      <c r="G6" s="35" t="s">
        <v>68</v>
      </c>
      <c r="H6" s="35" t="s">
        <v>69</v>
      </c>
      <c r="I6" s="35" t="s">
        <v>70</v>
      </c>
      <c r="J6" s="35" t="s">
        <v>71</v>
      </c>
    </row>
    <row r="7" spans="1:10" ht="15">
      <c r="A7" s="54"/>
      <c r="B7" s="35" t="s">
        <v>72</v>
      </c>
      <c r="C7" s="35" t="s">
        <v>73</v>
      </c>
      <c r="D7" s="35" t="s">
        <v>74</v>
      </c>
      <c r="E7" s="35" t="s">
        <v>75</v>
      </c>
      <c r="F7" s="35" t="s">
        <v>76</v>
      </c>
      <c r="G7" s="35" t="s">
        <v>77</v>
      </c>
      <c r="H7" s="35" t="s">
        <v>78</v>
      </c>
      <c r="I7" s="35" t="s">
        <v>79</v>
      </c>
      <c r="J7" s="35" t="s">
        <v>80</v>
      </c>
    </row>
    <row r="8" spans="1:10" ht="15">
      <c r="A8" s="54"/>
      <c r="B8" s="35" t="s">
        <v>81</v>
      </c>
      <c r="C8" s="35" t="s">
        <v>82</v>
      </c>
      <c r="D8" s="35" t="s">
        <v>83</v>
      </c>
      <c r="E8" s="35" t="s">
        <v>84</v>
      </c>
      <c r="F8" s="35" t="s">
        <v>85</v>
      </c>
      <c r="G8" s="35" t="s">
        <v>86</v>
      </c>
      <c r="H8" s="35" t="s">
        <v>87</v>
      </c>
      <c r="I8" s="35" t="s">
        <v>88</v>
      </c>
      <c r="J8" s="35" t="s">
        <v>89</v>
      </c>
    </row>
    <row r="9" spans="1:10" ht="15">
      <c r="A9" s="54"/>
      <c r="B9" s="35" t="s">
        <v>90</v>
      </c>
      <c r="C9" s="35" t="s">
        <v>91</v>
      </c>
      <c r="D9" s="35" t="s">
        <v>92</v>
      </c>
      <c r="E9" s="35" t="s">
        <v>93</v>
      </c>
      <c r="F9" s="35" t="s">
        <v>94</v>
      </c>
      <c r="G9" s="35" t="s">
        <v>95</v>
      </c>
      <c r="H9" s="35" t="s">
        <v>96</v>
      </c>
      <c r="I9" s="35" t="s">
        <v>97</v>
      </c>
      <c r="J9" s="35" t="s">
        <v>98</v>
      </c>
    </row>
    <row r="10" spans="1:10" ht="15">
      <c r="A10" s="54"/>
      <c r="B10" s="35" t="s">
        <v>99</v>
      </c>
      <c r="C10" s="35" t="s">
        <v>100</v>
      </c>
      <c r="D10" s="35" t="s">
        <v>101</v>
      </c>
      <c r="E10" s="35" t="s">
        <v>102</v>
      </c>
      <c r="F10" s="35" t="s">
        <v>103</v>
      </c>
      <c r="G10" s="35" t="s">
        <v>104</v>
      </c>
      <c r="H10" s="35" t="s">
        <v>105</v>
      </c>
      <c r="I10" s="35" t="s">
        <v>106</v>
      </c>
      <c r="J10" s="35" t="s">
        <v>107</v>
      </c>
    </row>
    <row r="11" spans="1:10" ht="15">
      <c r="A11" s="54"/>
      <c r="B11" s="35" t="s">
        <v>108</v>
      </c>
      <c r="C11" s="35" t="s">
        <v>109</v>
      </c>
      <c r="D11" s="35" t="s">
        <v>110</v>
      </c>
      <c r="E11" s="35" t="s">
        <v>111</v>
      </c>
      <c r="F11" s="35" t="s">
        <v>112</v>
      </c>
      <c r="G11" s="35" t="s">
        <v>113</v>
      </c>
      <c r="H11" s="35" t="s">
        <v>114</v>
      </c>
      <c r="I11" s="35" t="s">
        <v>115</v>
      </c>
      <c r="J11" s="35" t="s">
        <v>116</v>
      </c>
    </row>
    <row r="12" spans="1:10" ht="15">
      <c r="A12" s="54"/>
      <c r="B12" s="35" t="s">
        <v>117</v>
      </c>
      <c r="C12" s="35" t="s">
        <v>118</v>
      </c>
      <c r="D12" s="35" t="s">
        <v>119</v>
      </c>
      <c r="E12" s="35" t="s">
        <v>120</v>
      </c>
      <c r="F12" s="35" t="s">
        <v>121</v>
      </c>
      <c r="G12" s="35" t="s">
        <v>122</v>
      </c>
      <c r="H12" s="35" t="s">
        <v>123</v>
      </c>
      <c r="I12" s="35" t="s">
        <v>124</v>
      </c>
      <c r="J12" s="35" t="s">
        <v>125</v>
      </c>
    </row>
    <row r="13" spans="1:10" ht="15">
      <c r="A13" s="55"/>
      <c r="B13" s="35" t="s">
        <v>126</v>
      </c>
      <c r="C13" s="35" t="s">
        <v>127</v>
      </c>
      <c r="D13" s="35" t="s">
        <v>128</v>
      </c>
      <c r="E13" s="35" t="s">
        <v>129</v>
      </c>
      <c r="F13" s="35" t="s">
        <v>130</v>
      </c>
      <c r="G13" s="35" t="s">
        <v>131</v>
      </c>
      <c r="H13" s="35" t="s">
        <v>132</v>
      </c>
      <c r="I13" s="35" t="s">
        <v>133</v>
      </c>
      <c r="J13" s="35" t="s">
        <v>134</v>
      </c>
    </row>
    <row r="14" spans="1:10" ht="15">
      <c r="A14" s="53" t="s">
        <v>135</v>
      </c>
      <c r="B14" s="35" t="s">
        <v>126</v>
      </c>
      <c r="C14" s="35" t="s">
        <v>136</v>
      </c>
      <c r="D14" s="35" t="s">
        <v>137</v>
      </c>
      <c r="E14" s="35" t="s">
        <v>138</v>
      </c>
      <c r="F14" s="35" t="s">
        <v>139</v>
      </c>
      <c r="G14" s="35" t="s">
        <v>63</v>
      </c>
      <c r="H14" s="35" t="s">
        <v>140</v>
      </c>
      <c r="I14" s="35" t="s">
        <v>133</v>
      </c>
      <c r="J14" s="35" t="s">
        <v>134</v>
      </c>
    </row>
    <row r="15" spans="1:10" ht="15">
      <c r="A15" s="54"/>
      <c r="B15" s="35" t="s">
        <v>141</v>
      </c>
      <c r="C15" s="35" t="s">
        <v>142</v>
      </c>
      <c r="D15" s="35" t="s">
        <v>137</v>
      </c>
      <c r="E15" s="35" t="s">
        <v>143</v>
      </c>
      <c r="F15" s="35" t="s">
        <v>144</v>
      </c>
      <c r="G15" s="35" t="s">
        <v>63</v>
      </c>
      <c r="H15" s="35" t="s">
        <v>140</v>
      </c>
      <c r="I15" s="35" t="s">
        <v>145</v>
      </c>
      <c r="J15" s="35" t="s">
        <v>146</v>
      </c>
    </row>
    <row r="16" spans="1:10" ht="15">
      <c r="A16" s="54"/>
      <c r="B16" s="35" t="s">
        <v>147</v>
      </c>
      <c r="C16" s="35" t="s">
        <v>148</v>
      </c>
      <c r="D16" s="35" t="s">
        <v>137</v>
      </c>
      <c r="E16" s="35" t="s">
        <v>149</v>
      </c>
      <c r="F16" s="35" t="s">
        <v>150</v>
      </c>
      <c r="G16" s="35" t="s">
        <v>63</v>
      </c>
      <c r="H16" s="35" t="s">
        <v>140</v>
      </c>
      <c r="I16" s="35" t="s">
        <v>151</v>
      </c>
      <c r="J16" s="35" t="s">
        <v>152</v>
      </c>
    </row>
    <row r="17" spans="1:10" ht="15">
      <c r="A17" s="54"/>
      <c r="B17" s="35" t="s">
        <v>153</v>
      </c>
      <c r="C17" s="35" t="s">
        <v>154</v>
      </c>
      <c r="D17" s="35" t="s">
        <v>137</v>
      </c>
      <c r="E17" s="35" t="s">
        <v>155</v>
      </c>
      <c r="F17" s="35" t="s">
        <v>156</v>
      </c>
      <c r="G17" s="35" t="s">
        <v>63</v>
      </c>
      <c r="H17" s="35" t="s">
        <v>140</v>
      </c>
      <c r="I17" s="35" t="s">
        <v>157</v>
      </c>
      <c r="J17" s="35" t="s">
        <v>158</v>
      </c>
    </row>
    <row r="18" spans="1:10" ht="15">
      <c r="A18" s="54"/>
      <c r="B18" s="35" t="s">
        <v>159</v>
      </c>
      <c r="C18" s="35" t="s">
        <v>160</v>
      </c>
      <c r="D18" s="35" t="s">
        <v>137</v>
      </c>
      <c r="E18" s="35" t="s">
        <v>161</v>
      </c>
      <c r="F18" s="35" t="s">
        <v>162</v>
      </c>
      <c r="G18" s="35" t="s">
        <v>63</v>
      </c>
      <c r="H18" s="35" t="s">
        <v>140</v>
      </c>
      <c r="I18" s="35" t="s">
        <v>163</v>
      </c>
      <c r="J18" s="35" t="s">
        <v>164</v>
      </c>
    </row>
    <row r="19" spans="1:10" ht="15">
      <c r="A19" s="54"/>
      <c r="B19" s="35" t="s">
        <v>165</v>
      </c>
      <c r="C19" s="35" t="s">
        <v>166</v>
      </c>
      <c r="D19" s="35" t="s">
        <v>137</v>
      </c>
      <c r="E19" s="35" t="s">
        <v>167</v>
      </c>
      <c r="F19" s="35" t="s">
        <v>168</v>
      </c>
      <c r="G19" s="35" t="s">
        <v>63</v>
      </c>
      <c r="H19" s="35" t="s">
        <v>140</v>
      </c>
      <c r="I19" s="35" t="s">
        <v>169</v>
      </c>
      <c r="J19" s="35" t="s">
        <v>170</v>
      </c>
    </row>
    <row r="20" spans="1:10" ht="15">
      <c r="A20" s="54"/>
      <c r="B20" s="35" t="s">
        <v>171</v>
      </c>
      <c r="C20" s="35" t="s">
        <v>172</v>
      </c>
      <c r="D20" s="35" t="s">
        <v>137</v>
      </c>
      <c r="E20" s="35" t="s">
        <v>173</v>
      </c>
      <c r="F20" s="35" t="s">
        <v>174</v>
      </c>
      <c r="G20" s="35" t="s">
        <v>63</v>
      </c>
      <c r="H20" s="35" t="s">
        <v>140</v>
      </c>
      <c r="I20" s="35" t="s">
        <v>175</v>
      </c>
      <c r="J20" s="35" t="s">
        <v>176</v>
      </c>
    </row>
    <row r="21" spans="1:10" ht="15">
      <c r="A21" s="54"/>
      <c r="B21" s="35" t="s">
        <v>177</v>
      </c>
      <c r="C21" s="35" t="s">
        <v>178</v>
      </c>
      <c r="D21" s="35" t="s">
        <v>137</v>
      </c>
      <c r="E21" s="35" t="s">
        <v>179</v>
      </c>
      <c r="F21" s="35" t="s">
        <v>180</v>
      </c>
      <c r="G21" s="35" t="s">
        <v>63</v>
      </c>
      <c r="H21" s="35" t="s">
        <v>140</v>
      </c>
      <c r="I21" s="35" t="s">
        <v>181</v>
      </c>
      <c r="J21" s="35" t="s">
        <v>182</v>
      </c>
    </row>
    <row r="22" spans="1:10" ht="15">
      <c r="A22" s="54"/>
      <c r="B22" s="35" t="s">
        <v>183</v>
      </c>
      <c r="C22" s="35" t="s">
        <v>184</v>
      </c>
      <c r="D22" s="35" t="s">
        <v>137</v>
      </c>
      <c r="E22" s="35" t="s">
        <v>185</v>
      </c>
      <c r="F22" s="35" t="s">
        <v>186</v>
      </c>
      <c r="G22" s="35" t="s">
        <v>63</v>
      </c>
      <c r="H22" s="35" t="s">
        <v>140</v>
      </c>
      <c r="I22" s="35" t="s">
        <v>187</v>
      </c>
      <c r="J22" s="35" t="s">
        <v>188</v>
      </c>
    </row>
    <row r="23" spans="1:10" ht="15">
      <c r="A23" s="54"/>
      <c r="B23" s="35" t="s">
        <v>189</v>
      </c>
      <c r="C23" s="35" t="s">
        <v>190</v>
      </c>
      <c r="D23" s="35" t="s">
        <v>137</v>
      </c>
      <c r="E23" s="35" t="s">
        <v>191</v>
      </c>
      <c r="F23" s="35" t="s">
        <v>192</v>
      </c>
      <c r="G23" s="35" t="s">
        <v>63</v>
      </c>
      <c r="H23" s="35" t="s">
        <v>140</v>
      </c>
      <c r="I23" s="35" t="s">
        <v>193</v>
      </c>
      <c r="J23" s="35" t="s">
        <v>194</v>
      </c>
    </row>
    <row r="24" spans="1:10" ht="15">
      <c r="A24" s="54"/>
      <c r="B24" s="35" t="s">
        <v>195</v>
      </c>
      <c r="C24" s="35" t="s">
        <v>196</v>
      </c>
      <c r="D24" s="35" t="s">
        <v>137</v>
      </c>
      <c r="E24" s="35" t="s">
        <v>197</v>
      </c>
      <c r="F24" s="35" t="s">
        <v>198</v>
      </c>
      <c r="G24" s="35" t="s">
        <v>63</v>
      </c>
      <c r="H24" s="35" t="s">
        <v>140</v>
      </c>
      <c r="I24" s="35" t="s">
        <v>199</v>
      </c>
      <c r="J24" s="35" t="s">
        <v>200</v>
      </c>
    </row>
    <row r="25" spans="1:10" ht="15">
      <c r="A25" s="54"/>
      <c r="B25" s="35" t="s">
        <v>201</v>
      </c>
      <c r="C25" s="35" t="s">
        <v>202</v>
      </c>
      <c r="D25" s="35" t="s">
        <v>137</v>
      </c>
      <c r="E25" s="35" t="s">
        <v>203</v>
      </c>
      <c r="F25" s="35" t="s">
        <v>204</v>
      </c>
      <c r="G25" s="35" t="s">
        <v>63</v>
      </c>
      <c r="H25" s="35" t="s">
        <v>140</v>
      </c>
      <c r="I25" s="35" t="s">
        <v>205</v>
      </c>
      <c r="J25" s="35" t="s">
        <v>206</v>
      </c>
    </row>
    <row r="26" spans="1:10" ht="15">
      <c r="A26" s="55"/>
      <c r="B26" s="35" t="s">
        <v>207</v>
      </c>
      <c r="C26" s="35" t="s">
        <v>208</v>
      </c>
      <c r="D26" s="35" t="s">
        <v>137</v>
      </c>
      <c r="E26" s="35" t="s">
        <v>209</v>
      </c>
      <c r="F26" s="35" t="s">
        <v>210</v>
      </c>
      <c r="G26" s="35" t="s">
        <v>63</v>
      </c>
      <c r="H26" s="35" t="s">
        <v>140</v>
      </c>
      <c r="I26" s="35" t="s">
        <v>211</v>
      </c>
      <c r="J26" s="35" t="s">
        <v>212</v>
      </c>
    </row>
    <row r="27" spans="1:10" ht="15">
      <c r="A27" s="53" t="s">
        <v>213</v>
      </c>
      <c r="B27" s="35" t="s">
        <v>207</v>
      </c>
      <c r="C27" s="35" t="s">
        <v>214</v>
      </c>
      <c r="D27" s="35" t="s">
        <v>215</v>
      </c>
      <c r="E27" s="35" t="s">
        <v>216</v>
      </c>
      <c r="F27" s="35" t="s">
        <v>217</v>
      </c>
      <c r="G27" s="35" t="s">
        <v>218</v>
      </c>
      <c r="H27" s="35" t="s">
        <v>219</v>
      </c>
      <c r="I27" s="35" t="s">
        <v>211</v>
      </c>
      <c r="J27" s="35" t="s">
        <v>212</v>
      </c>
    </row>
    <row r="28" spans="1:10" ht="15">
      <c r="A28" s="54"/>
      <c r="B28" s="35" t="s">
        <v>220</v>
      </c>
      <c r="C28" s="35" t="s">
        <v>221</v>
      </c>
      <c r="D28" s="35" t="s">
        <v>222</v>
      </c>
      <c r="E28" s="35" t="s">
        <v>223</v>
      </c>
      <c r="F28" s="35" t="s">
        <v>224</v>
      </c>
      <c r="G28" s="35" t="s">
        <v>225</v>
      </c>
      <c r="H28" s="35" t="s">
        <v>226</v>
      </c>
      <c r="I28" s="35" t="s">
        <v>227</v>
      </c>
      <c r="J28" s="35" t="s">
        <v>228</v>
      </c>
    </row>
    <row r="29" spans="1:10" ht="15">
      <c r="A29" s="55"/>
      <c r="B29" s="35" t="s">
        <v>229</v>
      </c>
      <c r="C29" s="35" t="s">
        <v>230</v>
      </c>
      <c r="D29" s="35" t="s">
        <v>231</v>
      </c>
      <c r="E29" s="35" t="s">
        <v>232</v>
      </c>
      <c r="F29" s="35" t="s">
        <v>233</v>
      </c>
      <c r="G29" s="35" t="s">
        <v>234</v>
      </c>
      <c r="H29" s="35" t="s">
        <v>235</v>
      </c>
      <c r="I29" s="35" t="s">
        <v>236</v>
      </c>
      <c r="J29" s="35" t="s">
        <v>237</v>
      </c>
    </row>
    <row r="30" spans="1:10" ht="15">
      <c r="A30" s="53" t="s">
        <v>238</v>
      </c>
      <c r="B30" s="35" t="s">
        <v>229</v>
      </c>
      <c r="C30" s="35" t="s">
        <v>230</v>
      </c>
      <c r="D30" s="35" t="s">
        <v>231</v>
      </c>
      <c r="E30" s="35" t="s">
        <v>232</v>
      </c>
      <c r="F30" s="35" t="s">
        <v>233</v>
      </c>
      <c r="G30" s="35" t="s">
        <v>234</v>
      </c>
      <c r="H30" s="35" t="s">
        <v>235</v>
      </c>
      <c r="I30" s="35" t="s">
        <v>236</v>
      </c>
      <c r="J30" s="35" t="s">
        <v>237</v>
      </c>
    </row>
    <row r="31" spans="1:10" ht="15">
      <c r="A31" s="54"/>
      <c r="B31" s="35" t="s">
        <v>239</v>
      </c>
      <c r="C31" s="35" t="s">
        <v>240</v>
      </c>
      <c r="D31" s="35" t="s">
        <v>241</v>
      </c>
      <c r="E31" s="35" t="s">
        <v>242</v>
      </c>
      <c r="F31" s="35" t="s">
        <v>243</v>
      </c>
      <c r="G31" s="35" t="s">
        <v>244</v>
      </c>
      <c r="H31" s="35" t="s">
        <v>245</v>
      </c>
      <c r="I31" s="35" t="s">
        <v>246</v>
      </c>
      <c r="J31" s="35" t="s">
        <v>247</v>
      </c>
    </row>
    <row r="32" spans="1:10" ht="15">
      <c r="A32" s="54"/>
      <c r="B32" s="35" t="s">
        <v>248</v>
      </c>
      <c r="C32" s="35" t="s">
        <v>249</v>
      </c>
      <c r="D32" s="35" t="s">
        <v>250</v>
      </c>
      <c r="E32" s="35" t="s">
        <v>251</v>
      </c>
      <c r="F32" s="35" t="s">
        <v>252</v>
      </c>
      <c r="G32" s="35" t="s">
        <v>253</v>
      </c>
      <c r="H32" s="35" t="s">
        <v>254</v>
      </c>
      <c r="I32" s="35" t="s">
        <v>255</v>
      </c>
      <c r="J32" s="35" t="s">
        <v>256</v>
      </c>
    </row>
    <row r="33" spans="1:10" ht="15">
      <c r="A33" s="54"/>
      <c r="B33" s="35" t="s">
        <v>257</v>
      </c>
      <c r="C33" s="35" t="s">
        <v>258</v>
      </c>
      <c r="D33" s="35" t="s">
        <v>259</v>
      </c>
      <c r="E33" s="35" t="s">
        <v>260</v>
      </c>
      <c r="F33" s="35" t="s">
        <v>261</v>
      </c>
      <c r="G33" s="35" t="s">
        <v>262</v>
      </c>
      <c r="H33" s="35" t="s">
        <v>263</v>
      </c>
      <c r="I33" s="35" t="s">
        <v>264</v>
      </c>
      <c r="J33" s="35" t="s">
        <v>265</v>
      </c>
    </row>
    <row r="34" spans="1:10" ht="15">
      <c r="A34" s="54"/>
      <c r="B34" s="35" t="s">
        <v>266</v>
      </c>
      <c r="C34" s="35" t="s">
        <v>267</v>
      </c>
      <c r="D34" s="35" t="s">
        <v>268</v>
      </c>
      <c r="E34" s="35" t="s">
        <v>269</v>
      </c>
      <c r="F34" s="35" t="s">
        <v>270</v>
      </c>
      <c r="G34" s="35" t="s">
        <v>271</v>
      </c>
      <c r="H34" s="35" t="s">
        <v>272</v>
      </c>
      <c r="I34" s="35" t="s">
        <v>273</v>
      </c>
      <c r="J34" s="35" t="s">
        <v>274</v>
      </c>
    </row>
    <row r="35" spans="1:10" ht="15">
      <c r="A35" s="54"/>
      <c r="B35" s="35" t="s">
        <v>275</v>
      </c>
      <c r="C35" s="35" t="s">
        <v>276</v>
      </c>
      <c r="D35" s="35" t="s">
        <v>277</v>
      </c>
      <c r="E35" s="35" t="s">
        <v>278</v>
      </c>
      <c r="F35" s="35" t="s">
        <v>279</v>
      </c>
      <c r="G35" s="35" t="s">
        <v>280</v>
      </c>
      <c r="H35" s="35" t="s">
        <v>281</v>
      </c>
      <c r="I35" s="35" t="s">
        <v>282</v>
      </c>
      <c r="J35" s="35" t="s">
        <v>283</v>
      </c>
    </row>
    <row r="36" spans="1:10" ht="15">
      <c r="A36" s="54"/>
      <c r="B36" s="35" t="s">
        <v>284</v>
      </c>
      <c r="C36" s="35" t="s">
        <v>285</v>
      </c>
      <c r="D36" s="35" t="s">
        <v>286</v>
      </c>
      <c r="E36" s="35" t="s">
        <v>287</v>
      </c>
      <c r="F36" s="35" t="s">
        <v>288</v>
      </c>
      <c r="G36" s="35" t="s">
        <v>289</v>
      </c>
      <c r="H36" s="35" t="s">
        <v>290</v>
      </c>
      <c r="I36" s="35" t="s">
        <v>291</v>
      </c>
      <c r="J36" s="35" t="s">
        <v>292</v>
      </c>
    </row>
    <row r="37" spans="1:10" ht="15">
      <c r="A37" s="54"/>
      <c r="B37" s="35" t="s">
        <v>293</v>
      </c>
      <c r="C37" s="35" t="s">
        <v>294</v>
      </c>
      <c r="D37" s="35" t="s">
        <v>295</v>
      </c>
      <c r="E37" s="35" t="s">
        <v>296</v>
      </c>
      <c r="F37" s="35" t="s">
        <v>297</v>
      </c>
      <c r="G37" s="35" t="s">
        <v>298</v>
      </c>
      <c r="H37" s="35" t="s">
        <v>299</v>
      </c>
      <c r="I37" s="35" t="s">
        <v>300</v>
      </c>
      <c r="J37" s="35" t="s">
        <v>301</v>
      </c>
    </row>
    <row r="38" spans="1:10" ht="15">
      <c r="A38" s="54"/>
      <c r="B38" s="35" t="s">
        <v>302</v>
      </c>
      <c r="C38" s="35" t="s">
        <v>303</v>
      </c>
      <c r="D38" s="35" t="s">
        <v>304</v>
      </c>
      <c r="E38" s="35" t="s">
        <v>305</v>
      </c>
      <c r="F38" s="35" t="s">
        <v>306</v>
      </c>
      <c r="G38" s="35" t="s">
        <v>307</v>
      </c>
      <c r="H38" s="35" t="s">
        <v>308</v>
      </c>
      <c r="I38" s="35" t="s">
        <v>309</v>
      </c>
      <c r="J38" s="35" t="s">
        <v>310</v>
      </c>
    </row>
    <row r="39" spans="1:10" ht="15">
      <c r="A39" s="54"/>
      <c r="B39" s="35" t="s">
        <v>311</v>
      </c>
      <c r="C39" s="35" t="s">
        <v>312</v>
      </c>
      <c r="D39" s="35" t="s">
        <v>313</v>
      </c>
      <c r="E39" s="35" t="s">
        <v>314</v>
      </c>
      <c r="F39" s="35" t="s">
        <v>315</v>
      </c>
      <c r="G39" s="35" t="s">
        <v>316</v>
      </c>
      <c r="H39" s="35" t="s">
        <v>317</v>
      </c>
      <c r="I39" s="35" t="s">
        <v>318</v>
      </c>
      <c r="J39" s="35" t="s">
        <v>319</v>
      </c>
    </row>
    <row r="40" spans="1:10" ht="15">
      <c r="A40" s="54"/>
      <c r="B40" s="35" t="s">
        <v>320</v>
      </c>
      <c r="C40" s="35" t="s">
        <v>321</v>
      </c>
      <c r="D40" s="35" t="s">
        <v>322</v>
      </c>
      <c r="E40" s="35" t="s">
        <v>323</v>
      </c>
      <c r="F40" s="35" t="s">
        <v>324</v>
      </c>
      <c r="G40" s="35" t="s">
        <v>325</v>
      </c>
      <c r="H40" s="35" t="s">
        <v>326</v>
      </c>
      <c r="I40" s="35" t="s">
        <v>327</v>
      </c>
      <c r="J40" s="35" t="s">
        <v>328</v>
      </c>
    </row>
    <row r="41" spans="1:10" ht="15">
      <c r="A41" s="54"/>
      <c r="B41" s="35" t="s">
        <v>320</v>
      </c>
      <c r="C41" s="35" t="s">
        <v>321</v>
      </c>
      <c r="D41" s="35" t="s">
        <v>322</v>
      </c>
      <c r="E41" s="35" t="s">
        <v>323</v>
      </c>
      <c r="F41" s="35" t="s">
        <v>324</v>
      </c>
      <c r="G41" s="35" t="s">
        <v>325</v>
      </c>
      <c r="H41" s="35" t="s">
        <v>326</v>
      </c>
      <c r="I41" s="35" t="s">
        <v>327</v>
      </c>
      <c r="J41" s="35" t="s">
        <v>328</v>
      </c>
    </row>
    <row r="42" spans="1:10" ht="15">
      <c r="A42" s="55"/>
      <c r="B42" s="35" t="s">
        <v>329</v>
      </c>
      <c r="C42" s="35" t="s">
        <v>330</v>
      </c>
      <c r="D42" s="35" t="s">
        <v>331</v>
      </c>
      <c r="E42" s="35" t="s">
        <v>332</v>
      </c>
      <c r="F42" s="35" t="s">
        <v>333</v>
      </c>
      <c r="G42" s="35" t="s">
        <v>334</v>
      </c>
      <c r="H42" s="35" t="s">
        <v>335</v>
      </c>
      <c r="I42" s="35" t="s">
        <v>336</v>
      </c>
      <c r="J42" s="35" t="s">
        <v>337</v>
      </c>
    </row>
    <row r="43" spans="1:10" ht="15">
      <c r="A43" s="53" t="s">
        <v>338</v>
      </c>
      <c r="B43" s="35" t="s">
        <v>329</v>
      </c>
      <c r="C43" s="35" t="s">
        <v>339</v>
      </c>
      <c r="D43" s="35" t="s">
        <v>340</v>
      </c>
      <c r="E43" s="35" t="s">
        <v>341</v>
      </c>
      <c r="F43" s="35" t="s">
        <v>342</v>
      </c>
      <c r="G43" s="35" t="s">
        <v>343</v>
      </c>
      <c r="H43" s="35" t="s">
        <v>344</v>
      </c>
      <c r="I43" s="35" t="s">
        <v>336</v>
      </c>
      <c r="J43" s="35" t="s">
        <v>337</v>
      </c>
    </row>
    <row r="44" spans="1:10" ht="15">
      <c r="A44" s="54"/>
      <c r="B44" s="35" t="s">
        <v>345</v>
      </c>
      <c r="C44" s="35" t="s">
        <v>346</v>
      </c>
      <c r="D44" s="35" t="s">
        <v>347</v>
      </c>
      <c r="E44" s="35" t="s">
        <v>348</v>
      </c>
      <c r="F44" s="35" t="s">
        <v>349</v>
      </c>
      <c r="G44" s="35" t="s">
        <v>350</v>
      </c>
      <c r="H44" s="35" t="s">
        <v>351</v>
      </c>
      <c r="I44" s="35" t="s">
        <v>352</v>
      </c>
      <c r="J44" s="35" t="s">
        <v>353</v>
      </c>
    </row>
    <row r="45" spans="1:10" ht="15">
      <c r="A45" s="54"/>
      <c r="B45" s="35" t="s">
        <v>345</v>
      </c>
      <c r="C45" s="35" t="s">
        <v>346</v>
      </c>
      <c r="D45" s="35" t="s">
        <v>347</v>
      </c>
      <c r="E45" s="35" t="s">
        <v>348</v>
      </c>
      <c r="F45" s="35" t="s">
        <v>349</v>
      </c>
      <c r="G45" s="35" t="s">
        <v>350</v>
      </c>
      <c r="H45" s="35" t="s">
        <v>351</v>
      </c>
      <c r="I45" s="35" t="s">
        <v>352</v>
      </c>
      <c r="J45" s="35" t="s">
        <v>353</v>
      </c>
    </row>
    <row r="46" spans="1:10" ht="15">
      <c r="A46" s="54"/>
      <c r="B46" s="35" t="s">
        <v>354</v>
      </c>
      <c r="C46" s="35" t="s">
        <v>355</v>
      </c>
      <c r="D46" s="35" t="s">
        <v>356</v>
      </c>
      <c r="E46" s="35" t="s">
        <v>357</v>
      </c>
      <c r="F46" s="35" t="s">
        <v>358</v>
      </c>
      <c r="G46" s="35" t="s">
        <v>359</v>
      </c>
      <c r="H46" s="35" t="s">
        <v>360</v>
      </c>
      <c r="I46" s="35" t="s">
        <v>361</v>
      </c>
      <c r="J46" s="35" t="s">
        <v>362</v>
      </c>
    </row>
    <row r="47" spans="1:10" ht="15">
      <c r="A47" s="54"/>
      <c r="B47" s="35" t="s">
        <v>363</v>
      </c>
      <c r="C47" s="35" t="s">
        <v>364</v>
      </c>
      <c r="D47" s="35" t="s">
        <v>365</v>
      </c>
      <c r="E47" s="35" t="s">
        <v>366</v>
      </c>
      <c r="F47" s="35" t="s">
        <v>367</v>
      </c>
      <c r="G47" s="35" t="s">
        <v>368</v>
      </c>
      <c r="H47" s="35" t="s">
        <v>369</v>
      </c>
      <c r="I47" s="35" t="s">
        <v>370</v>
      </c>
      <c r="J47" s="35" t="s">
        <v>371</v>
      </c>
    </row>
    <row r="48" spans="1:10" ht="15">
      <c r="A48" s="54"/>
      <c r="B48" s="35" t="s">
        <v>363</v>
      </c>
      <c r="C48" s="35" t="s">
        <v>372</v>
      </c>
      <c r="D48" s="35" t="s">
        <v>373</v>
      </c>
      <c r="E48" s="35" t="s">
        <v>374</v>
      </c>
      <c r="F48" s="35" t="s">
        <v>375</v>
      </c>
      <c r="G48" s="35" t="s">
        <v>376</v>
      </c>
      <c r="H48" s="35" t="s">
        <v>377</v>
      </c>
      <c r="I48" s="35" t="s">
        <v>370</v>
      </c>
      <c r="J48" s="35" t="s">
        <v>371</v>
      </c>
    </row>
    <row r="49" spans="1:10" ht="15">
      <c r="A49" s="54"/>
      <c r="B49" s="35" t="s">
        <v>378</v>
      </c>
      <c r="C49" s="35" t="s">
        <v>379</v>
      </c>
      <c r="D49" s="35" t="s">
        <v>380</v>
      </c>
      <c r="E49" s="35" t="s">
        <v>381</v>
      </c>
      <c r="F49" s="35" t="s">
        <v>113</v>
      </c>
      <c r="G49" s="35" t="s">
        <v>382</v>
      </c>
      <c r="H49" s="35" t="s">
        <v>383</v>
      </c>
      <c r="I49" s="35" t="s">
        <v>384</v>
      </c>
      <c r="J49" s="35" t="s">
        <v>385</v>
      </c>
    </row>
    <row r="50" spans="1:10" ht="15">
      <c r="A50" s="55"/>
      <c r="B50" s="35" t="s">
        <v>386</v>
      </c>
      <c r="C50" s="35" t="s">
        <v>387</v>
      </c>
      <c r="D50" s="35" t="s">
        <v>388</v>
      </c>
      <c r="E50" s="35" t="s">
        <v>389</v>
      </c>
      <c r="F50" s="35" t="s">
        <v>390</v>
      </c>
      <c r="G50" s="35" t="s">
        <v>391</v>
      </c>
      <c r="H50" s="35" t="s">
        <v>344</v>
      </c>
      <c r="I50" s="35" t="s">
        <v>392</v>
      </c>
      <c r="J50" s="35" t="s">
        <v>393</v>
      </c>
    </row>
    <row r="51" spans="1:10" ht="15">
      <c r="A51" s="53" t="s">
        <v>394</v>
      </c>
      <c r="B51" s="35" t="s">
        <v>386</v>
      </c>
      <c r="C51" s="35" t="s">
        <v>395</v>
      </c>
      <c r="D51" s="35" t="s">
        <v>396</v>
      </c>
      <c r="E51" s="35" t="s">
        <v>397</v>
      </c>
      <c r="F51" s="35" t="s">
        <v>398</v>
      </c>
      <c r="G51" s="35" t="s">
        <v>399</v>
      </c>
      <c r="H51" s="35" t="s">
        <v>400</v>
      </c>
      <c r="I51" s="35" t="s">
        <v>392</v>
      </c>
      <c r="J51" s="35" t="s">
        <v>393</v>
      </c>
    </row>
    <row r="52" spans="1:10" ht="15">
      <c r="A52" s="54"/>
      <c r="B52" s="35" t="s">
        <v>401</v>
      </c>
      <c r="C52" s="35" t="s">
        <v>402</v>
      </c>
      <c r="D52" s="35" t="s">
        <v>403</v>
      </c>
      <c r="E52" s="35" t="s">
        <v>404</v>
      </c>
      <c r="F52" s="35" t="s">
        <v>405</v>
      </c>
      <c r="G52" s="35" t="s">
        <v>406</v>
      </c>
      <c r="H52" s="35" t="s">
        <v>407</v>
      </c>
      <c r="I52" s="35" t="s">
        <v>408</v>
      </c>
      <c r="J52" s="35" t="s">
        <v>409</v>
      </c>
    </row>
    <row r="53" spans="1:10" ht="15">
      <c r="A53" s="55"/>
      <c r="B53" s="35" t="s">
        <v>410</v>
      </c>
      <c r="C53" s="35" t="s">
        <v>411</v>
      </c>
      <c r="D53" s="35" t="s">
        <v>412</v>
      </c>
      <c r="E53" s="35" t="s">
        <v>413</v>
      </c>
      <c r="F53" s="35" t="s">
        <v>414</v>
      </c>
      <c r="G53" s="35" t="s">
        <v>415</v>
      </c>
      <c r="H53" s="35" t="s">
        <v>416</v>
      </c>
      <c r="I53" s="35" t="s">
        <v>417</v>
      </c>
      <c r="J53" s="35" t="s">
        <v>418</v>
      </c>
    </row>
    <row r="54" spans="1:10" ht="15">
      <c r="A54" s="53" t="s">
        <v>419</v>
      </c>
      <c r="B54" s="35" t="s">
        <v>410</v>
      </c>
      <c r="C54" s="35" t="s">
        <v>411</v>
      </c>
      <c r="D54" s="35" t="s">
        <v>412</v>
      </c>
      <c r="E54" s="35" t="s">
        <v>413</v>
      </c>
      <c r="F54" s="35" t="s">
        <v>414</v>
      </c>
      <c r="G54" s="35" t="s">
        <v>415</v>
      </c>
      <c r="H54" s="35" t="s">
        <v>416</v>
      </c>
      <c r="I54" s="35" t="s">
        <v>417</v>
      </c>
      <c r="J54" s="35" t="s">
        <v>418</v>
      </c>
    </row>
    <row r="55" spans="1:10" ht="15">
      <c r="A55" s="55"/>
      <c r="B55" s="35" t="s">
        <v>420</v>
      </c>
      <c r="C55" s="35" t="s">
        <v>421</v>
      </c>
      <c r="D55" s="35" t="s">
        <v>422</v>
      </c>
      <c r="E55" s="35" t="s">
        <v>423</v>
      </c>
      <c r="F55" s="35" t="s">
        <v>424</v>
      </c>
      <c r="G55" s="35" t="s">
        <v>425</v>
      </c>
      <c r="H55" s="35" t="s">
        <v>426</v>
      </c>
      <c r="I55" s="35" t="s">
        <v>427</v>
      </c>
      <c r="J55" s="35" t="s">
        <v>428</v>
      </c>
    </row>
    <row r="56" spans="1:10" ht="15">
      <c r="A56" s="53" t="s">
        <v>429</v>
      </c>
      <c r="B56" s="35" t="s">
        <v>420</v>
      </c>
      <c r="C56" s="35" t="s">
        <v>430</v>
      </c>
      <c r="D56" s="35" t="s">
        <v>431</v>
      </c>
      <c r="E56" s="35" t="s">
        <v>432</v>
      </c>
      <c r="F56" s="35" t="s">
        <v>433</v>
      </c>
      <c r="G56" s="35" t="s">
        <v>434</v>
      </c>
      <c r="H56" s="35" t="s">
        <v>435</v>
      </c>
      <c r="I56" s="35" t="s">
        <v>427</v>
      </c>
      <c r="J56" s="35" t="s">
        <v>428</v>
      </c>
    </row>
    <row r="57" spans="1:10" ht="15">
      <c r="A57" s="54"/>
      <c r="B57" s="35" t="s">
        <v>436</v>
      </c>
      <c r="C57" s="35" t="s">
        <v>430</v>
      </c>
      <c r="D57" s="35" t="s">
        <v>431</v>
      </c>
      <c r="E57" s="35" t="s">
        <v>432</v>
      </c>
      <c r="F57" s="35" t="s">
        <v>433</v>
      </c>
      <c r="G57" s="35" t="s">
        <v>434</v>
      </c>
      <c r="H57" s="35" t="s">
        <v>435</v>
      </c>
      <c r="I57" s="35" t="s">
        <v>437</v>
      </c>
      <c r="J57" s="35" t="s">
        <v>438</v>
      </c>
    </row>
    <row r="58" spans="1:10" ht="15">
      <c r="A58" s="54"/>
      <c r="B58" s="35" t="s">
        <v>436</v>
      </c>
      <c r="C58" s="35" t="s">
        <v>439</v>
      </c>
      <c r="D58" s="35" t="s">
        <v>440</v>
      </c>
      <c r="E58" s="35" t="s">
        <v>441</v>
      </c>
      <c r="F58" s="35" t="s">
        <v>442</v>
      </c>
      <c r="G58" s="35" t="s">
        <v>443</v>
      </c>
      <c r="H58" s="35" t="s">
        <v>444</v>
      </c>
      <c r="I58" s="35" t="s">
        <v>437</v>
      </c>
      <c r="J58" s="35" t="s">
        <v>438</v>
      </c>
    </row>
    <row r="59" spans="1:10" ht="15">
      <c r="A59" s="55"/>
      <c r="B59" s="35" t="s">
        <v>445</v>
      </c>
      <c r="C59" s="35" t="s">
        <v>439</v>
      </c>
      <c r="D59" s="35" t="s">
        <v>440</v>
      </c>
      <c r="E59" s="35" t="s">
        <v>441</v>
      </c>
      <c r="F59" s="35" t="s">
        <v>442</v>
      </c>
      <c r="G59" s="35" t="s">
        <v>443</v>
      </c>
      <c r="H59" s="35" t="s">
        <v>444</v>
      </c>
      <c r="I59" s="35" t="s">
        <v>446</v>
      </c>
      <c r="J59" s="35" t="s">
        <v>447</v>
      </c>
    </row>
    <row r="60" spans="1:10" ht="15">
      <c r="A60" s="53" t="s">
        <v>448</v>
      </c>
      <c r="B60" s="35" t="s">
        <v>445</v>
      </c>
      <c r="C60" s="35" t="s">
        <v>449</v>
      </c>
      <c r="D60" s="35" t="s">
        <v>137</v>
      </c>
      <c r="E60" s="35" t="s">
        <v>450</v>
      </c>
      <c r="F60" s="35" t="s">
        <v>451</v>
      </c>
      <c r="G60" s="35" t="s">
        <v>63</v>
      </c>
      <c r="H60" s="35" t="s">
        <v>140</v>
      </c>
      <c r="I60" s="35" t="s">
        <v>446</v>
      </c>
      <c r="J60" s="35" t="s">
        <v>447</v>
      </c>
    </row>
    <row r="61" spans="1:10" ht="15">
      <c r="A61" s="55"/>
      <c r="B61" s="35" t="s">
        <v>452</v>
      </c>
      <c r="C61" s="35" t="s">
        <v>449</v>
      </c>
      <c r="D61" s="35" t="s">
        <v>137</v>
      </c>
      <c r="E61" s="35" t="s">
        <v>450</v>
      </c>
      <c r="F61" s="35" t="s">
        <v>451</v>
      </c>
      <c r="G61" s="35" t="s">
        <v>63</v>
      </c>
      <c r="H61" s="35" t="s">
        <v>140</v>
      </c>
      <c r="I61" s="35" t="s">
        <v>453</v>
      </c>
      <c r="J61" s="35" t="s">
        <v>454</v>
      </c>
    </row>
  </sheetData>
  <sheetProtection/>
  <mergeCells count="19">
    <mergeCell ref="A54:A55"/>
    <mergeCell ref="A56:A59"/>
    <mergeCell ref="A60:A61"/>
    <mergeCell ref="A6:A13"/>
    <mergeCell ref="A14:A26"/>
    <mergeCell ref="A27:A29"/>
    <mergeCell ref="A30:A42"/>
    <mergeCell ref="A43:A50"/>
    <mergeCell ref="A51:A53"/>
    <mergeCell ref="A1:J1"/>
    <mergeCell ref="A2:A5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40" sqref="F40"/>
    </sheetView>
  </sheetViews>
  <sheetFormatPr defaultColWidth="11.421875" defaultRowHeight="15"/>
  <cols>
    <col min="6" max="6" width="18.421875" style="0" customWidth="1"/>
    <col min="7" max="7" width="21.140625" style="0" customWidth="1"/>
  </cols>
  <sheetData>
    <row r="1" spans="1:7" ht="15">
      <c r="A1" s="2" t="s">
        <v>2</v>
      </c>
      <c r="B1" s="3" t="s">
        <v>2</v>
      </c>
      <c r="C1" s="2" t="s">
        <v>3</v>
      </c>
      <c r="D1" s="2" t="s">
        <v>4</v>
      </c>
      <c r="E1" s="3" t="s">
        <v>5</v>
      </c>
      <c r="F1" s="4" t="s">
        <v>6</v>
      </c>
      <c r="G1" s="5" t="s">
        <v>7</v>
      </c>
    </row>
    <row r="2" spans="1:7" ht="15">
      <c r="A2" s="7" t="s">
        <v>10</v>
      </c>
      <c r="B2" s="8" t="s">
        <v>11</v>
      </c>
      <c r="C2" s="9" t="s">
        <v>12</v>
      </c>
      <c r="D2" s="9" t="s">
        <v>12</v>
      </c>
      <c r="E2" s="10" t="s">
        <v>13</v>
      </c>
      <c r="F2" s="11" t="s">
        <v>14</v>
      </c>
      <c r="G2" s="12" t="s">
        <v>15</v>
      </c>
    </row>
    <row r="3" spans="1:7" ht="15">
      <c r="A3" s="14"/>
      <c r="B3" s="15"/>
      <c r="C3" s="14" t="s">
        <v>16</v>
      </c>
      <c r="D3" s="14" t="s">
        <v>17</v>
      </c>
      <c r="E3" s="15" t="s">
        <v>18</v>
      </c>
      <c r="F3" s="16" t="s">
        <v>19</v>
      </c>
      <c r="G3" s="17" t="s">
        <v>18</v>
      </c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>
        <v>3.9</v>
      </c>
      <c r="B5" s="21">
        <f>A5*3.1416/180</f>
        <v>0.06806799999999999</v>
      </c>
      <c r="C5" s="20">
        <v>61.333</v>
      </c>
      <c r="D5" s="20">
        <f>C5/60</f>
        <v>1.0222166666666666</v>
      </c>
      <c r="E5" s="22">
        <f>2*6378*SIN(B5/2)</f>
        <v>434.0538976181724</v>
      </c>
      <c r="F5" s="22">
        <f>E5/C5</f>
        <v>7.077004184014681</v>
      </c>
      <c r="G5" s="22">
        <f>6378-SQRT(6378^2-(E5/2)^2)</f>
        <v>3.693504114301504</v>
      </c>
    </row>
    <row r="6" spans="1:7" ht="15">
      <c r="A6" s="20">
        <v>10.8</v>
      </c>
      <c r="B6" s="21">
        <f aca="true" t="shared" si="0" ref="B6:B33">A6*3.1416/180</f>
        <v>0.188496</v>
      </c>
      <c r="C6" s="20">
        <v>159.182</v>
      </c>
      <c r="D6" s="20">
        <f aca="true" t="shared" si="1" ref="D6:D33">C6/60</f>
        <v>2.653033333333333</v>
      </c>
      <c r="E6" s="22">
        <f aca="true" t="shared" si="2" ref="E6:E33">2*6378*SIN(B6/2)</f>
        <v>1200.4484435384409</v>
      </c>
      <c r="F6" s="22">
        <f aca="true" t="shared" si="3" ref="F6:F33">E6/C6</f>
        <v>7.541357964709835</v>
      </c>
      <c r="G6" s="22">
        <f aca="true" t="shared" si="4" ref="G6:G33">6378-SQRT(6378^2-(E6/2)^2)</f>
        <v>28.305922046201886</v>
      </c>
    </row>
    <row r="7" spans="1:7" ht="15">
      <c r="A7" s="20">
        <v>14.2</v>
      </c>
      <c r="B7" s="21">
        <f t="shared" si="0"/>
        <v>0.2478373333333333</v>
      </c>
      <c r="C7" s="20">
        <v>203.98</v>
      </c>
      <c r="D7" s="20">
        <f t="shared" si="1"/>
        <v>3.3996666666666666</v>
      </c>
      <c r="E7" s="22">
        <f t="shared" si="2"/>
        <v>1576.6641053284413</v>
      </c>
      <c r="F7" s="22">
        <f t="shared" si="3"/>
        <v>7.7295034088069485</v>
      </c>
      <c r="G7" s="22">
        <f t="shared" si="4"/>
        <v>48.90712860506301</v>
      </c>
    </row>
    <row r="8" spans="1:7" ht="15">
      <c r="A8" s="20">
        <v>18.6</v>
      </c>
      <c r="B8" s="21">
        <f t="shared" si="0"/>
        <v>0.32463200000000003</v>
      </c>
      <c r="C8" s="20">
        <v>257.481</v>
      </c>
      <c r="D8" s="20">
        <f t="shared" si="1"/>
        <v>4.2913499999999996</v>
      </c>
      <c r="E8" s="22">
        <f t="shared" si="2"/>
        <v>2061.4231200784293</v>
      </c>
      <c r="F8" s="22">
        <f t="shared" si="3"/>
        <v>8.006117422561003</v>
      </c>
      <c r="G8" s="22">
        <f t="shared" si="4"/>
        <v>83.83463197847595</v>
      </c>
    </row>
    <row r="9" spans="1:7" ht="15">
      <c r="A9" s="20">
        <v>25.3</v>
      </c>
      <c r="B9" s="21">
        <f t="shared" si="0"/>
        <v>0.4415693333333333</v>
      </c>
      <c r="C9" s="20">
        <v>325.857</v>
      </c>
      <c r="D9" s="20">
        <f t="shared" si="1"/>
        <v>5.43095</v>
      </c>
      <c r="E9" s="22">
        <f t="shared" si="2"/>
        <v>2793.5041745983417</v>
      </c>
      <c r="F9" s="22">
        <f t="shared" si="3"/>
        <v>8.572791668119272</v>
      </c>
      <c r="G9" s="22">
        <f t="shared" si="4"/>
        <v>154.8201370500783</v>
      </c>
    </row>
    <row r="10" spans="1:7" ht="15">
      <c r="A10" s="20">
        <v>31.4</v>
      </c>
      <c r="B10" s="21">
        <f t="shared" si="0"/>
        <v>0.5480346666666667</v>
      </c>
      <c r="C10" s="20">
        <v>383.295</v>
      </c>
      <c r="D10" s="20">
        <f t="shared" si="1"/>
        <v>6.38825</v>
      </c>
      <c r="E10" s="22">
        <f t="shared" si="2"/>
        <v>3451.7871575872146</v>
      </c>
      <c r="F10" s="22">
        <f t="shared" si="3"/>
        <v>9.005562706498166</v>
      </c>
      <c r="G10" s="22">
        <f t="shared" si="4"/>
        <v>237.95314719187172</v>
      </c>
    </row>
    <row r="11" spans="1:7" ht="15">
      <c r="A11" s="20">
        <v>34.3</v>
      </c>
      <c r="B11" s="21">
        <f t="shared" si="0"/>
        <v>0.5986493333333333</v>
      </c>
      <c r="C11" s="20">
        <v>404.22</v>
      </c>
      <c r="D11" s="20">
        <f t="shared" si="1"/>
        <v>6.737</v>
      </c>
      <c r="E11" s="22">
        <f t="shared" si="2"/>
        <v>3761.4251013114936</v>
      </c>
      <c r="F11" s="22">
        <f t="shared" si="3"/>
        <v>9.305390879500008</v>
      </c>
      <c r="G11" s="22">
        <f t="shared" si="4"/>
        <v>283.5923748237874</v>
      </c>
    </row>
    <row r="12" spans="1:7" ht="15">
      <c r="A12" s="20">
        <v>38.2</v>
      </c>
      <c r="B12" s="21">
        <f t="shared" si="0"/>
        <v>0.6667173333333334</v>
      </c>
      <c r="C12" s="20">
        <v>441.945</v>
      </c>
      <c r="D12" s="20">
        <f t="shared" si="1"/>
        <v>7.36575</v>
      </c>
      <c r="E12" s="22">
        <f t="shared" si="2"/>
        <v>4174.000915719509</v>
      </c>
      <c r="F12" s="22">
        <f t="shared" si="3"/>
        <v>9.44461622084085</v>
      </c>
      <c r="G12" s="22">
        <f t="shared" si="4"/>
        <v>351.11746514890365</v>
      </c>
    </row>
    <row r="13" spans="1:7" ht="15">
      <c r="A13" s="20">
        <v>46</v>
      </c>
      <c r="B13" s="21">
        <f t="shared" si="0"/>
        <v>0.8028533333333333</v>
      </c>
      <c r="C13" s="20">
        <v>503.945</v>
      </c>
      <c r="D13" s="20">
        <f t="shared" si="1"/>
        <v>8.399083333333333</v>
      </c>
      <c r="E13" s="22">
        <f t="shared" si="2"/>
        <v>4984.177297278342</v>
      </c>
      <c r="F13" s="22">
        <f t="shared" si="3"/>
        <v>9.890319969993437</v>
      </c>
      <c r="G13" s="22">
        <f t="shared" si="4"/>
        <v>507.0223840212275</v>
      </c>
    </row>
    <row r="14" spans="1:7" ht="15">
      <c r="A14" s="20">
        <v>50.3</v>
      </c>
      <c r="B14" s="21">
        <f t="shared" si="0"/>
        <v>0.8779026666666667</v>
      </c>
      <c r="C14" s="20">
        <v>535.481</v>
      </c>
      <c r="D14" s="20">
        <f t="shared" si="1"/>
        <v>8.924683333333332</v>
      </c>
      <c r="E14" s="22">
        <f t="shared" si="2"/>
        <v>5421.178156293904</v>
      </c>
      <c r="F14" s="22">
        <f t="shared" si="3"/>
        <v>10.123941197342024</v>
      </c>
      <c r="G14" s="22">
        <f t="shared" si="4"/>
        <v>604.6482136084542</v>
      </c>
    </row>
    <row r="15" spans="1:7" ht="15">
      <c r="A15" s="20">
        <v>53.7</v>
      </c>
      <c r="B15" s="21">
        <f t="shared" si="0"/>
        <v>0.9372440000000001</v>
      </c>
      <c r="C15" s="20">
        <v>564.046</v>
      </c>
      <c r="D15" s="20">
        <f t="shared" si="1"/>
        <v>9.400766666666668</v>
      </c>
      <c r="E15" s="22">
        <f t="shared" si="2"/>
        <v>5761.3401957870165</v>
      </c>
      <c r="F15" s="22">
        <f t="shared" si="3"/>
        <v>10.21430910916311</v>
      </c>
      <c r="G15" s="22">
        <f t="shared" si="4"/>
        <v>687.6024930500498</v>
      </c>
    </row>
    <row r="16" spans="1:7" ht="15">
      <c r="A16" s="20">
        <v>60.4</v>
      </c>
      <c r="B16" s="21">
        <f t="shared" si="0"/>
        <v>1.0541813333333332</v>
      </c>
      <c r="C16" s="20">
        <v>607.665</v>
      </c>
      <c r="D16" s="20">
        <f t="shared" si="1"/>
        <v>10.127749999999999</v>
      </c>
      <c r="E16" s="22">
        <f t="shared" si="2"/>
        <v>6416.5360278498165</v>
      </c>
      <c r="F16" s="22">
        <f t="shared" si="3"/>
        <v>10.559331256284</v>
      </c>
      <c r="G16" s="22">
        <f t="shared" si="4"/>
        <v>865.6592675319571</v>
      </c>
    </row>
    <row r="17" spans="1:7" ht="15">
      <c r="A17" s="20">
        <v>63.6</v>
      </c>
      <c r="B17" s="21">
        <f t="shared" si="0"/>
        <v>1.110032</v>
      </c>
      <c r="C17" s="20">
        <v>633.011</v>
      </c>
      <c r="D17" s="20">
        <f t="shared" si="1"/>
        <v>10.550183333333333</v>
      </c>
      <c r="E17" s="22">
        <f t="shared" si="2"/>
        <v>6721.862197813185</v>
      </c>
      <c r="F17" s="22">
        <f t="shared" si="3"/>
        <v>10.61887107461511</v>
      </c>
      <c r="G17" s="22">
        <f t="shared" si="4"/>
        <v>957.3887661627559</v>
      </c>
    </row>
    <row r="18" spans="1:7" ht="15">
      <c r="A18" s="20">
        <v>69.6</v>
      </c>
      <c r="B18" s="21">
        <f t="shared" si="0"/>
        <v>1.2147519999999998</v>
      </c>
      <c r="C18" s="20">
        <v>670.7</v>
      </c>
      <c r="D18" s="20">
        <f t="shared" si="1"/>
        <v>11.178333333333335</v>
      </c>
      <c r="E18" s="22">
        <f t="shared" si="2"/>
        <v>7280.037146482831</v>
      </c>
      <c r="F18" s="22">
        <f t="shared" si="3"/>
        <v>10.85438668030838</v>
      </c>
      <c r="G18" s="22">
        <f t="shared" si="4"/>
        <v>1140.715514080075</v>
      </c>
    </row>
    <row r="19" spans="1:7" ht="15">
      <c r="A19" s="20">
        <v>74</v>
      </c>
      <c r="B19" s="21">
        <f t="shared" si="0"/>
        <v>1.2915466666666666</v>
      </c>
      <c r="C19" s="20">
        <v>694.573</v>
      </c>
      <c r="D19" s="20">
        <f t="shared" si="1"/>
        <v>11.576216666666665</v>
      </c>
      <c r="E19" s="22">
        <f t="shared" si="2"/>
        <v>7676.767819256766</v>
      </c>
      <c r="F19" s="22">
        <f t="shared" si="3"/>
        <v>11.052499620999905</v>
      </c>
      <c r="G19" s="22">
        <f t="shared" si="4"/>
        <v>1284.308513238564</v>
      </c>
    </row>
    <row r="20" spans="1:7" ht="15">
      <c r="A20" s="20">
        <v>80.9</v>
      </c>
      <c r="B20" s="21">
        <f t="shared" si="0"/>
        <v>1.4119746666666668</v>
      </c>
      <c r="C20" s="20">
        <v>728.761</v>
      </c>
      <c r="D20" s="20">
        <f t="shared" si="1"/>
        <v>12.146016666666666</v>
      </c>
      <c r="E20" s="22">
        <f t="shared" si="2"/>
        <v>8275.907557688097</v>
      </c>
      <c r="F20" s="22">
        <f t="shared" si="3"/>
        <v>11.356133983141383</v>
      </c>
      <c r="G20" s="22">
        <f t="shared" si="4"/>
        <v>1524.5246962459714</v>
      </c>
    </row>
    <row r="21" spans="1:7" ht="15">
      <c r="A21" s="20">
        <v>84.9</v>
      </c>
      <c r="B21" s="21">
        <f t="shared" si="0"/>
        <v>1.4817879999999999</v>
      </c>
      <c r="C21" s="20">
        <v>756.288</v>
      </c>
      <c r="D21" s="20">
        <f t="shared" si="1"/>
        <v>12.604800000000001</v>
      </c>
      <c r="E21" s="22">
        <f t="shared" si="2"/>
        <v>8609.63455741812</v>
      </c>
      <c r="F21" s="22">
        <f t="shared" si="3"/>
        <v>11.38406871114988</v>
      </c>
      <c r="G21" s="22">
        <f t="shared" si="4"/>
        <v>1671.8941579127313</v>
      </c>
    </row>
    <row r="22" spans="1:7" ht="15">
      <c r="A22" s="20">
        <v>90.2</v>
      </c>
      <c r="B22" s="21">
        <f t="shared" si="0"/>
        <v>1.5742906666666667</v>
      </c>
      <c r="C22" s="20">
        <v>779.277</v>
      </c>
      <c r="D22" s="20">
        <f t="shared" si="1"/>
        <v>12.987950000000001</v>
      </c>
      <c r="E22" s="22">
        <f t="shared" si="2"/>
        <v>9035.599543696473</v>
      </c>
      <c r="F22" s="22">
        <f t="shared" si="3"/>
        <v>11.5948495126848</v>
      </c>
      <c r="G22" s="22">
        <f t="shared" si="4"/>
        <v>1875.959438045008</v>
      </c>
    </row>
    <row r="23" spans="1:7" ht="15">
      <c r="A23" s="20">
        <v>95.1</v>
      </c>
      <c r="B23" s="21">
        <f t="shared" si="0"/>
        <v>1.6598119999999998</v>
      </c>
      <c r="C23" s="20">
        <v>803.739</v>
      </c>
      <c r="D23" s="20">
        <f t="shared" si="1"/>
        <v>13.39565</v>
      </c>
      <c r="E23" s="22">
        <f t="shared" si="2"/>
        <v>9412.243309064635</v>
      </c>
      <c r="F23" s="22">
        <f t="shared" si="3"/>
        <v>11.710571851141522</v>
      </c>
      <c r="G23" s="22">
        <f t="shared" si="4"/>
        <v>2073.2000078119772</v>
      </c>
    </row>
    <row r="24" spans="1:7" ht="15">
      <c r="A24" s="20">
        <v>100.8</v>
      </c>
      <c r="B24" s="21">
        <f t="shared" si="0"/>
        <v>1.759296</v>
      </c>
      <c r="C24" s="20">
        <v>830.971</v>
      </c>
      <c r="D24" s="20">
        <f t="shared" si="1"/>
        <v>13.849516666666666</v>
      </c>
      <c r="E24" s="22">
        <f t="shared" si="2"/>
        <v>9828.683650212073</v>
      </c>
      <c r="F24" s="22">
        <f t="shared" si="3"/>
        <v>11.827950253633489</v>
      </c>
      <c r="G24" s="22">
        <f t="shared" si="4"/>
        <v>2312.51990215012</v>
      </c>
    </row>
    <row r="25" spans="1:7" ht="15">
      <c r="A25" s="20">
        <v>115.8</v>
      </c>
      <c r="B25" s="21">
        <f t="shared" si="0"/>
        <v>2.021096</v>
      </c>
      <c r="C25" s="20">
        <v>1120.593</v>
      </c>
      <c r="D25" s="20">
        <f t="shared" si="1"/>
        <v>18.676550000000002</v>
      </c>
      <c r="E25" s="22">
        <f t="shared" si="2"/>
        <v>10805.903247409671</v>
      </c>
      <c r="F25" s="22">
        <f t="shared" si="3"/>
        <v>9.643022263578008</v>
      </c>
      <c r="G25" s="22">
        <f t="shared" si="4"/>
        <v>2988.752627513701</v>
      </c>
    </row>
    <row r="26" spans="1:7" ht="15">
      <c r="A26" s="20">
        <v>119.6</v>
      </c>
      <c r="B26" s="21">
        <f t="shared" si="0"/>
        <v>2.0874186666666663</v>
      </c>
      <c r="C26" s="20">
        <v>1130.435</v>
      </c>
      <c r="D26" s="20">
        <f t="shared" si="1"/>
        <v>18.84058333333333</v>
      </c>
      <c r="E26" s="22">
        <f t="shared" si="2"/>
        <v>11024.705034114595</v>
      </c>
      <c r="F26" s="22">
        <f t="shared" si="3"/>
        <v>9.752621808520257</v>
      </c>
      <c r="G26" s="22">
        <f t="shared" si="4"/>
        <v>3169.7522340548453</v>
      </c>
    </row>
    <row r="27" spans="1:7" ht="15">
      <c r="A27" s="20">
        <v>126.5</v>
      </c>
      <c r="B27" s="21">
        <f t="shared" si="0"/>
        <v>2.2078466666666667</v>
      </c>
      <c r="C27" s="20">
        <v>1146.35</v>
      </c>
      <c r="D27" s="20">
        <f t="shared" si="1"/>
        <v>19.105833333333333</v>
      </c>
      <c r="E27" s="22">
        <f t="shared" si="2"/>
        <v>11390.854223377679</v>
      </c>
      <c r="F27" s="22">
        <f t="shared" si="3"/>
        <v>9.936628624222688</v>
      </c>
      <c r="G27" s="22">
        <f t="shared" si="4"/>
        <v>3507.28684549645</v>
      </c>
    </row>
    <row r="28" spans="1:7" ht="15">
      <c r="A28" s="20">
        <v>131.4</v>
      </c>
      <c r="B28" s="21">
        <f t="shared" si="0"/>
        <v>2.293368</v>
      </c>
      <c r="C28" s="20">
        <v>1152.233</v>
      </c>
      <c r="D28" s="20">
        <f t="shared" si="1"/>
        <v>19.203883333333334</v>
      </c>
      <c r="E28" s="22">
        <f t="shared" si="2"/>
        <v>11625.874272340247</v>
      </c>
      <c r="F28" s="22">
        <f t="shared" si="3"/>
        <v>10.089864005231796</v>
      </c>
      <c r="G28" s="22">
        <f t="shared" si="4"/>
        <v>3753.3770078477387</v>
      </c>
    </row>
    <row r="29" spans="1:7" ht="15">
      <c r="A29" s="20">
        <v>135.8</v>
      </c>
      <c r="B29" s="21">
        <f t="shared" si="0"/>
        <v>2.370162666666667</v>
      </c>
      <c r="C29" s="20">
        <v>1152.822</v>
      </c>
      <c r="D29" s="20">
        <f t="shared" si="1"/>
        <v>19.2137</v>
      </c>
      <c r="E29" s="22">
        <f t="shared" si="2"/>
        <v>11818.81251480803</v>
      </c>
      <c r="F29" s="22">
        <f t="shared" si="3"/>
        <v>10.252070584017336</v>
      </c>
      <c r="G29" s="22">
        <f t="shared" si="4"/>
        <v>3978.45802600699</v>
      </c>
    </row>
    <row r="30" spans="1:7" ht="15">
      <c r="A30" s="20">
        <v>139.9</v>
      </c>
      <c r="B30" s="21">
        <f t="shared" si="0"/>
        <v>2.441721333333333</v>
      </c>
      <c r="C30" s="20">
        <v>1165.79</v>
      </c>
      <c r="D30" s="20">
        <f t="shared" si="1"/>
        <v>19.42983333333333</v>
      </c>
      <c r="E30" s="22">
        <f t="shared" si="2"/>
        <v>11982.919723163463</v>
      </c>
      <c r="F30" s="22">
        <f t="shared" si="3"/>
        <v>10.278797830795824</v>
      </c>
      <c r="G30" s="22">
        <f t="shared" si="4"/>
        <v>4191.383269282195</v>
      </c>
    </row>
    <row r="31" spans="1:7" ht="15">
      <c r="A31" s="20">
        <v>150.8</v>
      </c>
      <c r="B31" s="21">
        <f t="shared" si="0"/>
        <v>2.631962666666667</v>
      </c>
      <c r="C31" s="20">
        <v>1187.894</v>
      </c>
      <c r="D31" s="20">
        <f t="shared" si="1"/>
        <v>19.798233333333332</v>
      </c>
      <c r="E31" s="22">
        <f t="shared" si="2"/>
        <v>12344.108073445148</v>
      </c>
      <c r="F31" s="22">
        <f t="shared" si="3"/>
        <v>10.39159055727628</v>
      </c>
      <c r="G31" s="22">
        <f t="shared" si="4"/>
        <v>4770.320626562441</v>
      </c>
    </row>
    <row r="32" spans="1:7" ht="15">
      <c r="A32" s="20">
        <v>161.2</v>
      </c>
      <c r="B32" s="21">
        <f t="shared" si="0"/>
        <v>2.813477333333333</v>
      </c>
      <c r="C32" s="20">
        <v>1200.273</v>
      </c>
      <c r="D32" s="20">
        <f t="shared" si="1"/>
        <v>20.00455</v>
      </c>
      <c r="E32" s="22">
        <f t="shared" si="2"/>
        <v>12584.721346811988</v>
      </c>
      <c r="F32" s="22">
        <f t="shared" si="3"/>
        <v>10.48488247824619</v>
      </c>
      <c r="G32" s="22">
        <f t="shared" si="4"/>
        <v>5336.327711910477</v>
      </c>
    </row>
    <row r="33" spans="1:7" ht="15">
      <c r="A33" s="20">
        <v>170.9</v>
      </c>
      <c r="B33" s="21">
        <f t="shared" si="0"/>
        <v>2.982774666666667</v>
      </c>
      <c r="C33" s="20">
        <v>1207.346</v>
      </c>
      <c r="D33" s="20">
        <f t="shared" si="1"/>
        <v>20.122433333333333</v>
      </c>
      <c r="E33" s="22">
        <f t="shared" si="2"/>
        <v>12715.802812163201</v>
      </c>
      <c r="F33" s="22">
        <f t="shared" si="3"/>
        <v>10.532028773991218</v>
      </c>
      <c r="G33" s="22">
        <f t="shared" si="4"/>
        <v>5872.061554588301</v>
      </c>
    </row>
    <row r="34" spans="1:7" ht="15">
      <c r="A34" s="26"/>
      <c r="B34" s="26"/>
      <c r="C34" s="26"/>
      <c r="D34" s="26"/>
      <c r="E34" s="26"/>
      <c r="F34" s="26"/>
      <c r="G34" s="2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G4" sqref="G4"/>
    </sheetView>
  </sheetViews>
  <sheetFormatPr defaultColWidth="11.421875" defaultRowHeight="15"/>
  <cols>
    <col min="1" max="1" width="18.28125" style="0" customWidth="1"/>
    <col min="2" max="2" width="18.8515625" style="0" customWidth="1"/>
    <col min="3" max="3" width="20.421875" style="0" customWidth="1"/>
    <col min="4" max="4" width="28.28125" style="0" customWidth="1"/>
    <col min="5" max="5" width="26.00390625" style="0" customWidth="1"/>
    <col min="6" max="6" width="34.8515625" style="0" customWidth="1"/>
    <col min="7" max="7" width="15.7109375" style="0" customWidth="1"/>
  </cols>
  <sheetData>
    <row r="2" spans="1:7" ht="15">
      <c r="A2" t="s">
        <v>461</v>
      </c>
      <c r="B2" t="s">
        <v>462</v>
      </c>
      <c r="C2" t="s">
        <v>463</v>
      </c>
      <c r="D2" t="s">
        <v>464</v>
      </c>
      <c r="E2" t="s">
        <v>465</v>
      </c>
      <c r="F2" t="s">
        <v>467</v>
      </c>
      <c r="G2" t="s">
        <v>466</v>
      </c>
    </row>
    <row r="3" ht="15">
      <c r="F3" t="s">
        <v>468</v>
      </c>
    </row>
    <row r="4" spans="1:7" ht="15">
      <c r="A4">
        <f>B4*(3.1416/180)</f>
        <v>0</v>
      </c>
      <c r="B4">
        <v>0</v>
      </c>
      <c r="C4">
        <f>2*6378*SIN(A4/2)</f>
        <v>0</v>
      </c>
      <c r="D4">
        <f>((2*G4/F4)*SIN(A4/2))/60</f>
        <v>0</v>
      </c>
      <c r="E4">
        <f>6378-SQRT(6378^2-(C4/2)^2)</f>
        <v>0</v>
      </c>
      <c r="F4">
        <v>7</v>
      </c>
      <c r="G4">
        <v>6378</v>
      </c>
    </row>
    <row r="5" spans="1:7" ht="15">
      <c r="A5">
        <f aca="true" t="shared" si="0" ref="A5:A21">B5*3.1415/180</f>
        <v>0.17452777777777778</v>
      </c>
      <c r="B5">
        <v>10</v>
      </c>
      <c r="C5">
        <f aca="true" t="shared" si="1" ref="C5:C22">2*6378*SIN(A5/2)</f>
        <v>1111.7259491591622</v>
      </c>
      <c r="D5">
        <f aca="true" t="shared" si="2" ref="D5:D22">((2*G5/F5)*SIN(A5/2))/60</f>
        <v>2.57343969712769</v>
      </c>
      <c r="E5">
        <f aca="true" t="shared" si="3" ref="E5:E22">6378-SQRT(6378^2-(C5/2)^2)</f>
        <v>24.268784919247082</v>
      </c>
      <c r="F5">
        <f>F4+0.2</f>
        <v>7.2</v>
      </c>
      <c r="G5">
        <v>6378</v>
      </c>
    </row>
    <row r="6" spans="1:7" ht="15">
      <c r="A6">
        <f t="shared" si="0"/>
        <v>0.34905555555555556</v>
      </c>
      <c r="B6">
        <v>20</v>
      </c>
      <c r="C6">
        <f t="shared" si="1"/>
        <v>2214.99149131008</v>
      </c>
      <c r="D6">
        <f t="shared" si="2"/>
        <v>4.988719575022703</v>
      </c>
      <c r="E6">
        <f t="shared" si="3"/>
        <v>96.8904504573402</v>
      </c>
      <c r="F6">
        <f aca="true" t="shared" si="4" ref="F6:F22">F5+0.2</f>
        <v>7.4</v>
      </c>
      <c r="G6">
        <v>6378</v>
      </c>
    </row>
    <row r="7" spans="1:7" ht="15">
      <c r="A7">
        <f t="shared" si="0"/>
        <v>0.5235833333333334</v>
      </c>
      <c r="B7">
        <v>30</v>
      </c>
      <c r="C7">
        <f t="shared" si="1"/>
        <v>3301.400604454863</v>
      </c>
      <c r="D7">
        <f t="shared" si="2"/>
        <v>7.2399136062606635</v>
      </c>
      <c r="E7">
        <f t="shared" si="3"/>
        <v>217.31233446896204</v>
      </c>
      <c r="F7">
        <f t="shared" si="4"/>
        <v>7.6000000000000005</v>
      </c>
      <c r="G7">
        <v>6378</v>
      </c>
    </row>
    <row r="8" spans="1:7" ht="15">
      <c r="A8">
        <f t="shared" si="0"/>
        <v>0.6981111111111111</v>
      </c>
      <c r="B8">
        <v>40</v>
      </c>
      <c r="C8">
        <f t="shared" si="1"/>
        <v>4362.6855466364</v>
      </c>
      <c r="D8">
        <f t="shared" si="2"/>
        <v>9.32197766375299</v>
      </c>
      <c r="E8">
        <f t="shared" si="3"/>
        <v>384.6180077278186</v>
      </c>
      <c r="F8">
        <f t="shared" si="4"/>
        <v>7.800000000000001</v>
      </c>
      <c r="G8">
        <v>6378</v>
      </c>
    </row>
    <row r="9" spans="1:7" ht="15">
      <c r="A9">
        <f t="shared" si="0"/>
        <v>0.872638888888889</v>
      </c>
      <c r="B9">
        <v>50</v>
      </c>
      <c r="C9">
        <f t="shared" si="1"/>
        <v>5390.76977473778</v>
      </c>
      <c r="D9">
        <f t="shared" si="2"/>
        <v>11.23077036403704</v>
      </c>
      <c r="E9">
        <f t="shared" si="3"/>
        <v>597.5342480952804</v>
      </c>
      <c r="F9">
        <f t="shared" si="4"/>
        <v>8</v>
      </c>
      <c r="G9">
        <v>6378</v>
      </c>
    </row>
    <row r="10" spans="1:7" ht="15">
      <c r="A10">
        <f t="shared" si="0"/>
        <v>1.0471666666666668</v>
      </c>
      <c r="B10">
        <v>60</v>
      </c>
      <c r="C10">
        <f t="shared" si="1"/>
        <v>6377.829408228845</v>
      </c>
      <c r="D10">
        <f t="shared" si="2"/>
        <v>12.963067902904157</v>
      </c>
      <c r="E10">
        <f t="shared" si="3"/>
        <v>854.4407299384548</v>
      </c>
      <c r="F10">
        <f t="shared" si="4"/>
        <v>8.2</v>
      </c>
      <c r="G10">
        <v>6378</v>
      </c>
    </row>
    <row r="11" spans="1:7" ht="15">
      <c r="A11">
        <f t="shared" si="0"/>
        <v>1.2216944444444444</v>
      </c>
      <c r="B11">
        <v>70</v>
      </c>
      <c r="C11">
        <f t="shared" si="1"/>
        <v>7316.35277011127</v>
      </c>
      <c r="D11">
        <f t="shared" si="2"/>
        <v>14.516572956569982</v>
      </c>
      <c r="E11">
        <f t="shared" si="3"/>
        <v>1153.3823550597226</v>
      </c>
      <c r="F11">
        <f t="shared" si="4"/>
        <v>8.399999999999999</v>
      </c>
      <c r="G11">
        <v>6378</v>
      </c>
    </row>
    <row r="12" spans="1:7" ht="15">
      <c r="A12">
        <f t="shared" si="0"/>
        <v>1.3962222222222223</v>
      </c>
      <c r="B12">
        <v>80</v>
      </c>
      <c r="C12">
        <f t="shared" si="1"/>
        <v>8199.19755194629</v>
      </c>
      <c r="D12">
        <f t="shared" si="2"/>
        <v>15.889917736330025</v>
      </c>
      <c r="E12">
        <f t="shared" si="3"/>
        <v>1492.0841312974399</v>
      </c>
      <c r="F12">
        <f t="shared" si="4"/>
        <v>8.599999999999998</v>
      </c>
      <c r="G12">
        <v>6378</v>
      </c>
    </row>
    <row r="13" spans="1:7" ht="15">
      <c r="A13">
        <f t="shared" si="0"/>
        <v>1.57075</v>
      </c>
      <c r="B13">
        <v>90</v>
      </c>
      <c r="C13">
        <f t="shared" si="1"/>
        <v>9019.645167930388</v>
      </c>
      <c r="D13">
        <f t="shared" si="2"/>
        <v>17.082661302898465</v>
      </c>
      <c r="E13">
        <f t="shared" si="3"/>
        <v>1867.968485569363</v>
      </c>
      <c r="F13">
        <f t="shared" si="4"/>
        <v>8.799999999999997</v>
      </c>
      <c r="G13">
        <v>6378</v>
      </c>
    </row>
    <row r="14" spans="1:7" ht="15">
      <c r="A14">
        <f t="shared" si="0"/>
        <v>1.745277777777778</v>
      </c>
      <c r="B14">
        <v>100</v>
      </c>
      <c r="C14">
        <f t="shared" si="1"/>
        <v>9771.451884375936</v>
      </c>
      <c r="D14">
        <f t="shared" si="2"/>
        <v>23.26536162946651</v>
      </c>
      <c r="E14">
        <f t="shared" si="3"/>
        <v>2278.1748796038273</v>
      </c>
      <c r="F14">
        <v>7</v>
      </c>
      <c r="G14">
        <v>6378</v>
      </c>
    </row>
    <row r="15" spans="1:7" ht="15">
      <c r="A15">
        <f t="shared" si="0"/>
        <v>1.9198055555555555</v>
      </c>
      <c r="B15">
        <v>110</v>
      </c>
      <c r="C15">
        <f t="shared" si="1"/>
        <v>10448.896335493575</v>
      </c>
      <c r="D15">
        <f t="shared" si="2"/>
        <v>24.187260035864757</v>
      </c>
      <c r="E15">
        <f t="shared" si="3"/>
        <v>2719.5815790799384</v>
      </c>
      <c r="F15">
        <f t="shared" si="4"/>
        <v>7.2</v>
      </c>
      <c r="G15">
        <v>6378</v>
      </c>
    </row>
    <row r="16" spans="1:7" ht="15">
      <c r="A16">
        <f t="shared" si="0"/>
        <v>2.0943333333333336</v>
      </c>
      <c r="B16">
        <v>120</v>
      </c>
      <c r="C16">
        <f t="shared" si="1"/>
        <v>11046.823063873808</v>
      </c>
      <c r="D16">
        <f t="shared" si="2"/>
        <v>24.88023212584191</v>
      </c>
      <c r="E16">
        <f t="shared" si="3"/>
        <v>3188.829410510246</v>
      </c>
      <c r="F16">
        <f t="shared" si="4"/>
        <v>7.4</v>
      </c>
      <c r="G16">
        <v>6378</v>
      </c>
    </row>
    <row r="17" spans="1:7" ht="15">
      <c r="A17">
        <f t="shared" si="0"/>
        <v>2.268861111111111</v>
      </c>
      <c r="B17">
        <v>130</v>
      </c>
      <c r="C17">
        <f t="shared" si="1"/>
        <v>11560.681754317968</v>
      </c>
      <c r="D17">
        <f t="shared" si="2"/>
        <v>25.35237226824115</v>
      </c>
      <c r="E17">
        <f t="shared" si="3"/>
        <v>3682.347325072292</v>
      </c>
      <c r="F17">
        <f t="shared" si="4"/>
        <v>7.6000000000000005</v>
      </c>
      <c r="G17">
        <v>6378</v>
      </c>
    </row>
    <row r="18" spans="1:7" ht="15">
      <c r="A18">
        <f t="shared" si="0"/>
        <v>2.443388888888889</v>
      </c>
      <c r="B18">
        <v>140</v>
      </c>
      <c r="C18">
        <f t="shared" si="1"/>
        <v>11986.56186244309</v>
      </c>
      <c r="D18">
        <f t="shared" si="2"/>
        <v>25.61231167188694</v>
      </c>
      <c r="E18">
        <f t="shared" si="3"/>
        <v>4196.3795748443745</v>
      </c>
      <c r="F18">
        <f t="shared" si="4"/>
        <v>7.800000000000001</v>
      </c>
      <c r="G18">
        <v>6378</v>
      </c>
    </row>
    <row r="19" spans="1:7" ht="15">
      <c r="A19">
        <f t="shared" si="0"/>
        <v>2.617916666666667</v>
      </c>
      <c r="B19">
        <v>150</v>
      </c>
      <c r="C19">
        <f t="shared" si="1"/>
        <v>12321.22237453156</v>
      </c>
      <c r="D19" s="40">
        <f t="shared" si="2"/>
        <v>25.669213280274086</v>
      </c>
      <c r="E19">
        <f t="shared" si="3"/>
        <v>4727.014294630111</v>
      </c>
      <c r="F19">
        <f t="shared" si="4"/>
        <v>8</v>
      </c>
      <c r="G19">
        <v>6378</v>
      </c>
    </row>
    <row r="20" spans="1:7" ht="15">
      <c r="A20">
        <f t="shared" si="0"/>
        <v>2.7924444444444445</v>
      </c>
      <c r="B20">
        <v>160</v>
      </c>
      <c r="C20">
        <f t="shared" si="1"/>
        <v>12562.116472148498</v>
      </c>
      <c r="D20" s="40">
        <f t="shared" si="2"/>
        <v>25.532757057212397</v>
      </c>
      <c r="E20">
        <f t="shared" si="3"/>
        <v>5270.213271859677</v>
      </c>
      <c r="F20">
        <f t="shared" si="4"/>
        <v>8.2</v>
      </c>
      <c r="G20">
        <v>6378</v>
      </c>
    </row>
    <row r="21" spans="1:7" ht="15">
      <c r="A21">
        <f t="shared" si="0"/>
        <v>2.9669722222222226</v>
      </c>
      <c r="B21">
        <v>170</v>
      </c>
      <c r="C21">
        <f t="shared" si="1"/>
        <v>12707.410913825297</v>
      </c>
      <c r="D21" s="40">
        <f t="shared" si="2"/>
        <v>25.213116892510516</v>
      </c>
      <c r="E21">
        <f t="shared" si="3"/>
        <v>5821.842678014186</v>
      </c>
      <c r="F21">
        <f t="shared" si="4"/>
        <v>8.399999999999999</v>
      </c>
      <c r="G21">
        <v>6378</v>
      </c>
    </row>
    <row r="22" spans="1:7" ht="15">
      <c r="A22">
        <f>B22*3.1415/180</f>
        <v>3.1415</v>
      </c>
      <c r="B22">
        <v>180</v>
      </c>
      <c r="C22">
        <f t="shared" si="1"/>
        <v>12755.999986311715</v>
      </c>
      <c r="D22" s="40">
        <f t="shared" si="2"/>
        <v>24.720930206030463</v>
      </c>
      <c r="E22">
        <f t="shared" si="3"/>
        <v>6377.7045277053985</v>
      </c>
      <c r="F22">
        <f t="shared" si="4"/>
        <v>8.599999999999998</v>
      </c>
      <c r="G22">
        <v>6378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</dc:creator>
  <cp:keywords/>
  <dc:description/>
  <cp:lastModifiedBy>pat</cp:lastModifiedBy>
  <dcterms:created xsi:type="dcterms:W3CDTF">2019-01-05T08:14:02Z</dcterms:created>
  <dcterms:modified xsi:type="dcterms:W3CDTF">2019-06-12T16:15:15Z</dcterms:modified>
  <cp:category/>
  <cp:version/>
  <cp:contentType/>
  <cp:contentStatus/>
</cp:coreProperties>
</file>