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webextensions/webextension1.xml" ContentType="application/vnd.ms-office.webextension+xml"/>
  <Override PartName="/xl/webextensions/webextension2.xml" ContentType="application/vnd.ms-office.webextensio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ebextensions/webextension3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WilAC/Desktop/site académique/"/>
    </mc:Choice>
  </mc:AlternateContent>
  <bookViews>
    <workbookView xWindow="15140" yWindow="460" windowWidth="23260" windowHeight="12580" tabRatio="853"/>
  </bookViews>
  <sheets>
    <sheet name="Tâches travaillées" sheetId="52" r:id="rId1"/>
    <sheet name="Compétences évaluées" sheetId="54" r:id="rId2"/>
    <sheet name="Relation tâches &amp; compétences" sheetId="51" state="hidden" r:id="rId3"/>
    <sheet name="Donnees Gen." sheetId="49" state="hidden" r:id="rId4"/>
    <sheet name="Eleves" sheetId="48" r:id="rId5"/>
    <sheet name="Professeurs" sheetId="47" r:id="rId6"/>
    <sheet name="Tuteurs" sheetId="55" r:id="rId7"/>
  </sheets>
  <externalReferences>
    <externalReference r:id="rId8"/>
  </externalReferences>
  <definedNames>
    <definedName name="_xlnm._FilterDatabase" localSheetId="1" hidden="1">#REF!</definedName>
    <definedName name="_xlnm._FilterDatabase" localSheetId="3" hidden="1">'Donnees Gen.'!$B$2:$B$43</definedName>
    <definedName name="_xlnm._FilterDatabase" localSheetId="4" hidden="1">Eleves!#REF!</definedName>
    <definedName name="_xlnm._FilterDatabase" localSheetId="5" hidden="1">Professeurs!$B$2:$J$152</definedName>
    <definedName name="_xlnm._FilterDatabase" localSheetId="2" hidden="1">'Relation tâches &amp; compétences'!#REF!</definedName>
    <definedName name="_xlnm._FilterDatabase" localSheetId="0" hidden="1">#REF!</definedName>
    <definedName name="_xlnm._FilterDatabase" localSheetId="6" hidden="1">Tuteurs!$B$2:$M$152</definedName>
    <definedName name="_xlnm.Print_Area" localSheetId="1">'Compétences évaluées'!$B$2:$AT$82</definedName>
    <definedName name="_xlnm.Print_Area" localSheetId="0">'Tâches travaillées'!$B$2:$AT$123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3" i="54" l="1"/>
  <c r="AC62" i="54"/>
  <c r="AJ49" i="54"/>
  <c r="AJ50" i="54"/>
  <c r="H52" i="54"/>
  <c r="H51" i="54"/>
  <c r="H50" i="54"/>
  <c r="H49" i="54"/>
  <c r="K49" i="54"/>
  <c r="H45" i="54"/>
  <c r="H43" i="54"/>
  <c r="H44" i="54"/>
  <c r="AE50" i="54"/>
  <c r="AE49" i="54"/>
  <c r="H42" i="54"/>
  <c r="K42" i="54"/>
  <c r="H41" i="54"/>
  <c r="H40" i="54"/>
  <c r="H39" i="54"/>
  <c r="K39" i="54"/>
  <c r="K95" i="52"/>
  <c r="K89" i="52"/>
  <c r="K87" i="52"/>
  <c r="K83" i="52"/>
  <c r="H83" i="52"/>
  <c r="AE89" i="52"/>
  <c r="AE87" i="52"/>
  <c r="K61" i="52"/>
  <c r="K59" i="52"/>
  <c r="K55" i="52"/>
  <c r="K57" i="52"/>
  <c r="K18" i="51"/>
  <c r="K17" i="51"/>
  <c r="K14" i="51"/>
  <c r="X7" i="51"/>
  <c r="X3" i="51"/>
  <c r="K5" i="51"/>
  <c r="AP4" i="51"/>
  <c r="O7" i="51"/>
  <c r="O3" i="51"/>
  <c r="K50" i="54"/>
  <c r="AJ39" i="54"/>
  <c r="AE39" i="54"/>
  <c r="AJ40" i="54"/>
  <c r="H48" i="54"/>
  <c r="H47" i="54"/>
  <c r="AJ63" i="54"/>
  <c r="AJ62" i="54"/>
  <c r="AJ52" i="54"/>
  <c r="AJ45" i="54"/>
  <c r="AJ41" i="54"/>
  <c r="AE41" i="54"/>
  <c r="AP5" i="51"/>
  <c r="H46" i="54"/>
  <c r="V38" i="52"/>
  <c r="V36" i="52"/>
  <c r="K38" i="52"/>
  <c r="K112" i="52"/>
  <c r="K106" i="52"/>
  <c r="K116" i="52"/>
  <c r="K110" i="52"/>
  <c r="AA7" i="51"/>
  <c r="AA3" i="51"/>
  <c r="U7" i="51"/>
  <c r="U3" i="51"/>
  <c r="R15" i="51"/>
  <c r="R11" i="51"/>
  <c r="R7" i="51"/>
  <c r="R3" i="51"/>
  <c r="O15" i="51"/>
  <c r="O11" i="51"/>
  <c r="AP6" i="51"/>
  <c r="AP7" i="51"/>
  <c r="AP8" i="51"/>
  <c r="AP9" i="51"/>
  <c r="AE63" i="54"/>
  <c r="AE62" i="54"/>
  <c r="H63" i="54"/>
  <c r="AE72" i="54"/>
  <c r="AE116" i="52"/>
  <c r="F53" i="51"/>
  <c r="AE110" i="52"/>
  <c r="K62" i="54"/>
  <c r="K63" i="54"/>
  <c r="H62" i="54"/>
  <c r="F62" i="54"/>
  <c r="F63" i="54"/>
  <c r="K71" i="52"/>
  <c r="K69" i="52"/>
  <c r="K67" i="52"/>
  <c r="AJ51" i="54"/>
  <c r="AJ48" i="54"/>
  <c r="AJ47" i="54"/>
  <c r="K97" i="52"/>
  <c r="K81" i="52"/>
  <c r="K79" i="52"/>
  <c r="K21" i="51"/>
  <c r="K52" i="54"/>
  <c r="K20" i="51"/>
  <c r="K51" i="54"/>
  <c r="K15" i="51"/>
  <c r="K48" i="54"/>
  <c r="K47" i="54"/>
  <c r="K12" i="51"/>
  <c r="K51" i="52"/>
  <c r="H51" i="52"/>
  <c r="H63" i="52"/>
  <c r="K11" i="51"/>
  <c r="K10" i="51"/>
  <c r="K9" i="51"/>
  <c r="K7" i="51"/>
  <c r="K41" i="54"/>
  <c r="K6" i="51"/>
  <c r="K4" i="51"/>
  <c r="K40" i="54"/>
  <c r="K43" i="54"/>
  <c r="K45" i="54"/>
  <c r="K46" i="54"/>
  <c r="K44" i="54"/>
  <c r="AE97" i="52"/>
  <c r="K91" i="52"/>
  <c r="K75" i="52"/>
  <c r="H91" i="52"/>
  <c r="H75" i="52"/>
  <c r="AE81" i="52"/>
  <c r="AE79" i="52"/>
  <c r="X18" i="52"/>
  <c r="X17" i="54"/>
  <c r="K20" i="52"/>
  <c r="K19" i="54"/>
  <c r="AE74" i="54"/>
  <c r="G128" i="52"/>
  <c r="G82" i="54"/>
  <c r="AG15" i="54"/>
  <c r="Z21" i="54"/>
  <c r="L23" i="54"/>
  <c r="M21" i="54"/>
  <c r="K17" i="54"/>
  <c r="AE47" i="54"/>
  <c r="AE48" i="54"/>
  <c r="AE51" i="54"/>
  <c r="AE52" i="54"/>
  <c r="AJ43" i="54"/>
  <c r="AE43" i="54"/>
  <c r="AJ44" i="54"/>
  <c r="AE44" i="54"/>
  <c r="AE45" i="54"/>
  <c r="AE40" i="54"/>
  <c r="AJ42" i="54"/>
  <c r="AE42" i="54"/>
  <c r="V29" i="52"/>
  <c r="K31" i="52"/>
  <c r="K63" i="52"/>
  <c r="AE95" i="52"/>
  <c r="AE71" i="52"/>
  <c r="AE69" i="52"/>
  <c r="AE67" i="52"/>
  <c r="AE61" i="52"/>
  <c r="AE59" i="52"/>
  <c r="AE57" i="52"/>
  <c r="AE55" i="52"/>
</calcChain>
</file>

<file path=xl/sharedStrings.xml><?xml version="1.0" encoding="utf-8"?>
<sst xmlns="http://schemas.openxmlformats.org/spreadsheetml/2006/main" count="629" uniqueCount="263">
  <si>
    <t>Palier</t>
  </si>
  <si>
    <t>+</t>
  </si>
  <si>
    <t>+ +</t>
  </si>
  <si>
    <t>- -</t>
  </si>
  <si>
    <t>-</t>
  </si>
  <si>
    <t>N</t>
  </si>
  <si>
    <t>Nom</t>
  </si>
  <si>
    <t>Adresse</t>
  </si>
  <si>
    <t>Mail</t>
  </si>
  <si>
    <t>Rne</t>
  </si>
  <si>
    <t>?</t>
  </si>
  <si>
    <t>Diplômes</t>
  </si>
  <si>
    <t>Lycées</t>
  </si>
  <si>
    <t>Téléphone</t>
  </si>
  <si>
    <t>Spécialités</t>
  </si>
  <si>
    <t>1re année</t>
  </si>
  <si>
    <t>2de année</t>
  </si>
  <si>
    <t>Seconde</t>
  </si>
  <si>
    <t>Première</t>
  </si>
  <si>
    <t>Terminale</t>
  </si>
  <si>
    <t>Année</t>
  </si>
  <si>
    <t>Prénom</t>
  </si>
  <si>
    <t>Classe / Niveau</t>
  </si>
  <si>
    <t>&gt;&gt;</t>
  </si>
  <si>
    <t>Maîtrise</t>
  </si>
  <si>
    <t>* et/ou option</t>
  </si>
  <si>
    <t>Spécialité*</t>
  </si>
  <si>
    <t>mail</t>
  </si>
  <si>
    <t xml:space="preserve"> </t>
  </si>
  <si>
    <t>PFMP</t>
  </si>
  <si>
    <t>Version du livret</t>
  </si>
  <si>
    <t>DDFPT</t>
  </si>
  <si>
    <t xml:space="preserve">Préom </t>
  </si>
  <si>
    <t>MAIL</t>
  </si>
  <si>
    <t>Période</t>
  </si>
  <si>
    <t>S1</t>
  </si>
  <si>
    <t>S2</t>
  </si>
  <si>
    <t>S3</t>
  </si>
  <si>
    <t>S4</t>
  </si>
  <si>
    <t>S5</t>
  </si>
  <si>
    <t>S6</t>
  </si>
  <si>
    <t>Niveau</t>
  </si>
  <si>
    <t>Niveaux de performance</t>
  </si>
  <si>
    <t>A1</t>
  </si>
  <si>
    <t>Autonomie</t>
  </si>
  <si>
    <t>Activité</t>
  </si>
  <si>
    <t>A2</t>
  </si>
  <si>
    <t>A3</t>
  </si>
  <si>
    <t>N° tâche</t>
  </si>
  <si>
    <t>Tâche</t>
  </si>
  <si>
    <t>A1 - T2</t>
  </si>
  <si>
    <t>A1 - T3</t>
  </si>
  <si>
    <t>A1 - T4</t>
  </si>
  <si>
    <t>A1 - T5</t>
  </si>
  <si>
    <t>A2 - T1</t>
  </si>
  <si>
    <t>A2 - T2</t>
  </si>
  <si>
    <t>A2 - T3</t>
  </si>
  <si>
    <t>A2 - T4</t>
  </si>
  <si>
    <t>Description de chaque niveau d'autonomie</t>
  </si>
  <si>
    <t>Sous contrôle</t>
  </si>
  <si>
    <t>Autonome</t>
  </si>
  <si>
    <t>Responsable</t>
  </si>
  <si>
    <t>SC</t>
  </si>
  <si>
    <t>A</t>
  </si>
  <si>
    <t>N° autonomie</t>
  </si>
  <si>
    <t>N°bloc</t>
  </si>
  <si>
    <t>Bloc</t>
  </si>
  <si>
    <t>A3 - T1</t>
  </si>
  <si>
    <t>A3 - T2</t>
  </si>
  <si>
    <t>Baccalauréat professionnel</t>
  </si>
  <si>
    <t>Certificat d'aptitude professionnelle</t>
  </si>
  <si>
    <t>N°</t>
  </si>
  <si>
    <t>&gt;</t>
  </si>
  <si>
    <t>Relation tâche - compétence(s) A1</t>
  </si>
  <si>
    <t>Relation tâche - compétence(s) A2</t>
  </si>
  <si>
    <t>Maîtrise l’exécution de la tâche et peut en choisir la méthode d'exécution.</t>
  </si>
  <si>
    <t>Exécute la tâche sous la responsabilité d’un supérieur hiérarchique et selon une méthode imposée.</t>
  </si>
  <si>
    <t>Relation tâche - compétence(s) A3</t>
  </si>
  <si>
    <t>Compétences associées niveau 1</t>
  </si>
  <si>
    <t>Diplôme préparé</t>
  </si>
  <si>
    <t>Date de naissance</t>
  </si>
  <si>
    <t>Élève</t>
  </si>
  <si>
    <t>Tuteur</t>
  </si>
  <si>
    <t>Informations générales</t>
  </si>
  <si>
    <t>au</t>
  </si>
  <si>
    <t>Du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</si>
  <si>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</si>
  <si>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</si>
  <si>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</si>
  <si>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</si>
  <si>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</si>
  <si>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</si>
  <si>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</si>
  <si>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</si>
  <si>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PFMP n°</t>
  </si>
  <si>
    <t>N° PFMP</t>
  </si>
  <si>
    <t>Compétence(s)
évaluée(s)</t>
  </si>
  <si>
    <t>Bilan / Appréciation</t>
  </si>
  <si>
    <t xml:space="preserve">  Niveaux de maîtrise atteints</t>
  </si>
  <si>
    <t xml:space="preserve">  Seuil de maîtrise</t>
  </si>
  <si>
    <t>Positionnement des tâches travaillées</t>
  </si>
  <si>
    <t>Résultats de l'évaluation</t>
  </si>
  <si>
    <t>Date du positionnement</t>
  </si>
  <si>
    <t>Année scolaire :</t>
  </si>
  <si>
    <t>Date</t>
  </si>
  <si>
    <t>Professeur-référent</t>
  </si>
  <si>
    <r>
      <t xml:space="preserve">Partie  &gt;&gt;  </t>
    </r>
    <r>
      <rPr>
        <b/>
        <sz val="34"/>
        <color rgb="FF268CCD"/>
        <rFont val="Calibri"/>
        <family val="2"/>
        <scheme val="minor"/>
      </rPr>
      <t>ÉVALUATION</t>
    </r>
    <r>
      <rPr>
        <vertAlign val="superscript"/>
        <sz val="34"/>
        <color rgb="FF268CCD"/>
        <rFont val="Calibri (Corps)"/>
      </rPr>
      <t xml:space="preserve"> 1/2</t>
    </r>
  </si>
  <si>
    <r>
      <t xml:space="preserve">Partie  &gt;&gt;  </t>
    </r>
    <r>
      <rPr>
        <b/>
        <sz val="34"/>
        <color rgb="FF268CCD"/>
        <rFont val="Calibri"/>
        <family val="2"/>
        <scheme val="minor"/>
      </rPr>
      <t>ÉVALUATION</t>
    </r>
    <r>
      <rPr>
        <vertAlign val="superscript"/>
        <sz val="34"/>
        <color rgb="FF268CCD"/>
        <rFont val="Calibri (Corps)"/>
      </rPr>
      <t xml:space="preserve"> 2/2</t>
    </r>
  </si>
  <si>
    <t>Préparation des opérations à réaliser</t>
  </si>
  <si>
    <t>Analyser et exploiter les données techniques d’une installation</t>
  </si>
  <si>
    <t>Analyser les risques relatifs aux opérations à réaliser</t>
  </si>
  <si>
    <t>Choisir les matériels, équipements et outillages nécessaires aux opérations à réaliser</t>
  </si>
  <si>
    <t>Implanter les appareils et les accessoires</t>
  </si>
  <si>
    <t>Câbler, raccorder les équipements électriques</t>
  </si>
  <si>
    <t>A2 - T7</t>
  </si>
  <si>
    <t>A2 - T9</t>
  </si>
  <si>
    <t>A4</t>
  </si>
  <si>
    <t>Communication</t>
  </si>
  <si>
    <t>A4 - T1</t>
  </si>
  <si>
    <t>Conseiller le client et/ou l’exploitant</t>
  </si>
  <si>
    <t>FCIL-MC 1an</t>
  </si>
  <si>
    <t>Mention Complémentaire</t>
  </si>
  <si>
    <t>Formation d'Intiative Locale</t>
  </si>
  <si>
    <t>Maintenance et Efficacité Energétique</t>
  </si>
  <si>
    <t>Installateur en Chauffage, Climatisation et Énergies Renouvelables</t>
  </si>
  <si>
    <t>Système Numérique</t>
  </si>
  <si>
    <t>Métiers du Froid et des Energies Renouvelables</t>
  </si>
  <si>
    <t>Technicien Géomètre Topographe</t>
  </si>
  <si>
    <t>Métiers de l'Electricité et de ses Environnements Connectés</t>
  </si>
  <si>
    <t>Technicien d'Etudes du Batiment</t>
  </si>
  <si>
    <t>Travaux Publics</t>
  </si>
  <si>
    <t>Monteur Installateur Sanitaire</t>
  </si>
  <si>
    <t>Monteur Installateur Thermique</t>
  </si>
  <si>
    <t>C1</t>
  </si>
  <si>
    <t>C6</t>
  </si>
  <si>
    <t>C5</t>
  </si>
  <si>
    <t>C7</t>
  </si>
  <si>
    <t>C8</t>
  </si>
  <si>
    <t>C9</t>
  </si>
  <si>
    <t>C10</t>
  </si>
  <si>
    <t>C11</t>
  </si>
  <si>
    <t>C2</t>
  </si>
  <si>
    <t>C3</t>
  </si>
  <si>
    <t>C4</t>
  </si>
  <si>
    <t>Choisir les matériels, les équipements et les outillages</t>
  </si>
  <si>
    <t>Organiser son intervention en toute sécurité</t>
  </si>
  <si>
    <t>C12</t>
  </si>
  <si>
    <t>C13</t>
  </si>
  <si>
    <t>Relation tâche - compétence(s) A4</t>
  </si>
  <si>
    <t>PRÉPARATION DES OPÉRATIONS Ȧ RÉALISER</t>
  </si>
  <si>
    <t>U2</t>
  </si>
  <si>
    <t>U31</t>
  </si>
  <si>
    <t>U32</t>
  </si>
  <si>
    <t>Choisir la comptétence travaillée</t>
  </si>
  <si>
    <t>R</t>
  </si>
  <si>
    <t>Exerce durant la tâche la responsabilité partielle ou totale (intervention, moyens ou personnels).</t>
  </si>
  <si>
    <t xml:space="preserve">Conception Thierry GÉRARD IEN-ET STI Design &amp; Métiers d'art  - Adaptation Didier Ramstein IEN STI - Version 1 • Avril 2021    </t>
  </si>
  <si>
    <t>Compétences 2nde NTE</t>
  </si>
  <si>
    <t>Compétences BPRO MEE</t>
  </si>
  <si>
    <t>C3 : Choisir les matériels, les équipements et les outillages</t>
  </si>
  <si>
    <t>C2 : Analyser les données techniques de l’installation</t>
  </si>
  <si>
    <t>C6 : Réaliser une modification de manière éco-responsable</t>
  </si>
  <si>
    <t>C8 : Contrôler les grandeurs caractéristiques de l’installation</t>
  </si>
  <si>
    <t>C7 : Réaliser les opérations de mise en service et d’arrêt de l’installation</t>
  </si>
  <si>
    <t>C12 : Informer de son intervention à l’écrit et/ou à l’oral</t>
  </si>
  <si>
    <t>C13 : Formuler les informations nécessaires pour le client et/ou l’exploitant du système</t>
  </si>
  <si>
    <t>Compétences transversales</t>
  </si>
  <si>
    <t>Utiliser les codes sociaux liés au contexte professionnel</t>
  </si>
  <si>
    <t>Identifie les personnes et adopte une posture pour apprendre</t>
  </si>
  <si>
    <t>Adopte une attitude attentive pour travailler, peut aider les autres et accepte d’être aidé</t>
  </si>
  <si>
    <t>Fait des propositions et accepte de les négocier</t>
  </si>
  <si>
    <t>Participe activement au travail collectif en variant sa place et son rôle dans le groupe</t>
  </si>
  <si>
    <t>Travailler en groupe et en équipe</t>
  </si>
  <si>
    <t>²</t>
  </si>
  <si>
    <t>Compétences professionnelles évaluées</t>
  </si>
  <si>
    <t>Compétences transversales évaluées</t>
  </si>
  <si>
    <t>Compétences 1er &amp; Term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</si>
  <si>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</si>
  <si>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</si>
  <si>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</si>
  <si>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</si>
  <si>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</si>
  <si>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</si>
  <si>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</si>
  <si>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</si>
  <si>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</si>
  <si>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Paliers</t>
  </si>
  <si>
    <t>2nde</t>
  </si>
  <si>
    <t>Entreprise</t>
  </si>
  <si>
    <t>Identifie quelques règles liées à son statut professionnel</t>
  </si>
  <si>
    <t>Respecte les règles et s’interroge sur les codes implicites</t>
  </si>
  <si>
    <t xml:space="preserve">Se situe et s’adapte à des cadres formels et/ou inconnus </t>
  </si>
  <si>
    <t>Explique les codes sociaux d’un contexte professionnel</t>
  </si>
  <si>
    <t>CT 1</t>
  </si>
  <si>
    <t>CT 2</t>
  </si>
  <si>
    <t>CT 4</t>
  </si>
  <si>
    <t>CT 3</t>
  </si>
  <si>
    <t>Palier CT 1</t>
  </si>
  <si>
    <t>Palier CT 2</t>
  </si>
  <si>
    <t>Palier CT 3</t>
  </si>
  <si>
    <t>Palier CT 4</t>
  </si>
  <si>
    <t>NE</t>
  </si>
  <si>
    <t>Outil de suivi de PFMP du tuteur</t>
  </si>
  <si>
    <t xml:space="preserve">Outil de suivi </t>
  </si>
  <si>
    <t xml:space="preserve">S’informer sur l’intervention ou sur la réalisation </t>
  </si>
  <si>
    <t xml:space="preserve"> Organiser la réalisation ou l’intervention </t>
  </si>
  <si>
    <t xml:space="preserve">Analyser et exploiter les données </t>
  </si>
  <si>
    <t xml:space="preserve">Réaliser une installation ou une intervention </t>
  </si>
  <si>
    <t xml:space="preserve"> Effectuer les opérations préalables </t>
  </si>
  <si>
    <t xml:space="preserve">Mettre en service </t>
  </si>
  <si>
    <t xml:space="preserve">Réaliser une opération de maintenance </t>
  </si>
  <si>
    <t xml:space="preserve">Renseigner les documents </t>
  </si>
  <si>
    <t xml:space="preserve">Communiquer avec le client </t>
  </si>
  <si>
    <t>CC4I</t>
  </si>
  <si>
    <t>CC4F</t>
  </si>
  <si>
    <t>CC4E</t>
  </si>
  <si>
    <t>Réalisation d'une installation</t>
  </si>
  <si>
    <t>Mise en service d'une installation</t>
  </si>
  <si>
    <t>A5</t>
  </si>
  <si>
    <t>Intervention d'amélioration de l'efficacité énergétique et de dépannage</t>
  </si>
  <si>
    <t>Prendre connaissance des tâches en fonction des habilitations, des certifications des équipiers et du planning des autres intervenants</t>
  </si>
  <si>
    <t>C1 : S’informer sur la nature et sur les contraintes de l’intervention</t>
  </si>
  <si>
    <t>C3 : Choisir les matériels, les matériaux, les équipements et l’outillage</t>
  </si>
  <si>
    <t>C2 : Analyser et exploiter les données techniques de l’intervention</t>
  </si>
  <si>
    <t xml:space="preserve">C6 : Réaliser une installation en adoptant une attitude écoresponsable </t>
  </si>
  <si>
    <t>C8 : Contrôler, et régler les paramètres</t>
  </si>
  <si>
    <t>C7 : Mettre en service une installation</t>
  </si>
  <si>
    <t>C10 : Réaliser des travaux de dépannage</t>
  </si>
  <si>
    <t>C9 : Réaliser des opérations d’amélioration de l’efficacité énergétique</t>
  </si>
  <si>
    <t>C11 : Consigner et transmettre les informations</t>
  </si>
  <si>
    <t>C13 : Conseiller le client et/ou l’exploitant du système</t>
  </si>
  <si>
    <t>C4 : Organiser et sécuriser son intervention</t>
  </si>
  <si>
    <t>Analyser et exploiter les données techniques de l’intervention</t>
  </si>
  <si>
    <t>S’informer sur la nature et sur les contraintes de l’intervention</t>
  </si>
  <si>
    <t>Réceptionner et vérifier la livraison</t>
  </si>
  <si>
    <t>Réaliser Réaliser les réseaux fluidiques</t>
  </si>
  <si>
    <t>Réaliser les opérations préalables à la mise en service de l’installation</t>
  </si>
  <si>
    <t>Réaliser la mise en service de l’installation</t>
  </si>
  <si>
    <t>Réaliser une opération d’amélioration de l’efficacité énergétique</t>
  </si>
  <si>
    <t>Réaliser des travaux de dépannage</t>
  </si>
  <si>
    <t>A5- T3</t>
  </si>
  <si>
    <t>Renseigner les documents techniques et réglementaires</t>
  </si>
  <si>
    <t>A5- T2</t>
  </si>
  <si>
    <t>Réceptionner les approvisionnements</t>
  </si>
  <si>
    <t>Réaliser des opérations d’amélioration de l’efficacité énergétique</t>
  </si>
  <si>
    <t>Relation tâche - compétence(s) A5</t>
  </si>
  <si>
    <t>A4- T2</t>
  </si>
  <si>
    <t>Mettre en service une installation</t>
  </si>
  <si>
    <t>Contrôler et régler les paramètres</t>
  </si>
  <si>
    <t>Conseiller le client et/ou l’exploitant du système</t>
  </si>
  <si>
    <t>C13 :</t>
  </si>
  <si>
    <t>Choisir les matériels, les matériaux, les équipements et l’outillage</t>
  </si>
  <si>
    <t xml:space="preserve"> Organiser et sécuriser son intervention</t>
  </si>
  <si>
    <t>Réaliser une installation en adoptant une attitude écoresponsable</t>
  </si>
  <si>
    <t>REALISATION ET MISE EN SERVICE D'UNE INSTALLATION</t>
  </si>
  <si>
    <t>TRAVAUX D'AMELIORATION DE L'EFFICACITE ENERGETIQUE ET DE DEPANNAGE</t>
  </si>
  <si>
    <t>Consigner et transmettre les informations</t>
  </si>
  <si>
    <t>Communiquer, rendre compte de son intervention à l'écrit et/ou à l'oral</t>
  </si>
  <si>
    <t>CC20</t>
  </si>
  <si>
    <t>CC2C</t>
  </si>
  <si>
    <t>CC7A</t>
  </si>
  <si>
    <t>CC7D</t>
  </si>
  <si>
    <t>Palier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</si>
</sst>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[$-40C]d\ mmmm\ yyyy;@"/>
    <numFmt numFmtId="166" formatCode="d/m;@"/>
    <numFmt numFmtId="167" formatCode="[$-F800]dddd\,\ mmmm\ dd\,\ yyyy"/>
    <numFmt numFmtId="168" formatCode="[$-40C]d\-mmm\-yy;@"/>
  </numFmts>
  <fonts count="9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Trebuchet MS"/>
      <family val="2"/>
    </font>
    <font>
      <sz val="11"/>
      <color rgb="FFCAA883"/>
      <name val="Calibri"/>
      <family val="2"/>
      <scheme val="minor"/>
    </font>
    <font>
      <sz val="22"/>
      <color rgb="FFEEEEEE"/>
      <name val="Trebuchet MS"/>
      <family val="2"/>
    </font>
    <font>
      <sz val="36"/>
      <color theme="0"/>
      <name val="Calibri"/>
      <family val="2"/>
      <scheme val="minor"/>
    </font>
    <font>
      <b/>
      <sz val="24"/>
      <color rgb="FF99ABB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268CCD"/>
      <name val="Calibri"/>
      <family val="2"/>
      <scheme val="minor"/>
    </font>
    <font>
      <sz val="11"/>
      <color rgb="FF268CCD"/>
      <name val="Calibri (Corps)"/>
    </font>
    <font>
      <sz val="18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B0F0"/>
      <name val="Webdings"/>
      <family val="1"/>
      <charset val="2"/>
    </font>
    <font>
      <sz val="16"/>
      <color theme="0"/>
      <name val="Calibri"/>
      <family val="2"/>
      <scheme val="minor"/>
    </font>
    <font>
      <b/>
      <sz val="20"/>
      <color rgb="FF9B26CD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268CCD"/>
      <name val="Calibri"/>
      <family val="2"/>
      <scheme val="minor"/>
    </font>
    <font>
      <sz val="18"/>
      <color rgb="FF268CC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 tint="-0.499984740745262"/>
      <name val="Calibri Light"/>
      <family val="2"/>
      <scheme val="major"/>
    </font>
    <font>
      <b/>
      <sz val="26"/>
      <color rgb="FF268CCD"/>
      <name val="Calibri"/>
      <family val="2"/>
      <scheme val="minor"/>
    </font>
    <font>
      <sz val="16"/>
      <color rgb="FF268CCD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268CCD"/>
      <name val="Calibri"/>
      <family val="2"/>
      <scheme val="minor"/>
    </font>
    <font>
      <sz val="14"/>
      <color rgb="FF268CCD"/>
      <name val="Calibri"/>
      <family val="2"/>
      <scheme val="minor"/>
    </font>
    <font>
      <sz val="36"/>
      <color rgb="FF7F26CE"/>
      <name val="Webdings"/>
      <family val="1"/>
      <charset val="2"/>
    </font>
    <font>
      <sz val="26"/>
      <color theme="0" tint="-0.499984740745262"/>
      <name val="Calibri"/>
      <family val="2"/>
      <scheme val="minor"/>
    </font>
    <font>
      <sz val="11"/>
      <color rgb="FF268DCD"/>
      <name val="Calibri"/>
      <family val="2"/>
      <scheme val="minor"/>
    </font>
    <font>
      <sz val="24"/>
      <color rgb="FF268DCD"/>
      <name val="Calibri"/>
      <family val="2"/>
      <scheme val="minor"/>
    </font>
    <font>
      <sz val="16"/>
      <color rgb="FF268DCD"/>
      <name val="Calibri"/>
      <family val="2"/>
      <scheme val="minor"/>
    </font>
    <font>
      <b/>
      <sz val="16"/>
      <color rgb="FF268DCD"/>
      <name val="Calibri"/>
      <family val="2"/>
      <scheme val="minor"/>
    </font>
    <font>
      <sz val="20"/>
      <color rgb="FF268DCD"/>
      <name val="Calibri"/>
      <family val="2"/>
      <scheme val="minor"/>
    </font>
    <font>
      <sz val="26"/>
      <color rgb="FF268DCD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0"/>
      <color rgb="FF268CCD"/>
      <name val="Calibri"/>
      <family val="2"/>
      <scheme val="minor"/>
    </font>
    <font>
      <sz val="72"/>
      <color rgb="FF8026CE"/>
      <name val="Webdings"/>
      <family val="1"/>
      <charset val="2"/>
    </font>
    <font>
      <i/>
      <sz val="11"/>
      <color rgb="FF268DCD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4"/>
      <color rgb="FF268DCD"/>
      <name val="Calibri"/>
      <family val="2"/>
      <scheme val="minor"/>
    </font>
    <font>
      <b/>
      <sz val="24"/>
      <color rgb="FF33B1FF"/>
      <name val="Calibri"/>
      <family val="2"/>
      <scheme val="minor"/>
    </font>
    <font>
      <sz val="18"/>
      <color rgb="FF1F8CCD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rgb="FF268DCD"/>
      <name val="Calibri"/>
      <family val="2"/>
      <scheme val="minor"/>
    </font>
    <font>
      <sz val="34"/>
      <color rgb="FF268CCD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0070B2"/>
      <name val="Calibri"/>
      <family val="2"/>
      <scheme val="minor"/>
    </font>
    <font>
      <b/>
      <sz val="16"/>
      <color rgb="FF9B26CE"/>
      <name val="Calibri"/>
      <family val="2"/>
      <scheme val="minor"/>
    </font>
    <font>
      <sz val="28"/>
      <color rgb="FF268CCD"/>
      <name val="Calibri"/>
      <family val="2"/>
      <scheme val="minor"/>
    </font>
    <font>
      <b/>
      <sz val="10"/>
      <color indexed="8"/>
      <name val="Helvetica Neue"/>
      <family val="2"/>
    </font>
    <font>
      <sz val="10"/>
      <color rgb="FF268DCD"/>
      <name val="Calibri"/>
      <family val="2"/>
      <scheme val="minor"/>
    </font>
    <font>
      <sz val="10"/>
      <color rgb="FF751ED8"/>
      <name val="Calibri"/>
      <family val="2"/>
      <scheme val="minor"/>
    </font>
    <font>
      <b/>
      <sz val="10"/>
      <color rgb="FF268DCD"/>
      <name val="Helvetica Neue"/>
      <family val="2"/>
    </font>
    <font>
      <sz val="34"/>
      <color rgb="FF268DCD"/>
      <name val="Calibri"/>
      <family val="2"/>
      <scheme val="minor"/>
    </font>
    <font>
      <sz val="8"/>
      <name val="Calibri"/>
      <family val="2"/>
      <scheme val="minor"/>
    </font>
    <font>
      <sz val="10"/>
      <color rgb="FF268DCD"/>
      <name val="Calibri"/>
      <family val="2"/>
    </font>
    <font>
      <sz val="28"/>
      <color rgb="FF268DCD"/>
      <name val="Calibri"/>
      <family val="2"/>
      <scheme val="minor"/>
    </font>
    <font>
      <sz val="14"/>
      <color rgb="FF268DCD"/>
      <name val="Calibri"/>
      <family val="2"/>
      <scheme val="minor"/>
    </font>
    <font>
      <b/>
      <sz val="14"/>
      <color rgb="FF268DCD"/>
      <name val="Calibri"/>
      <family val="2"/>
      <scheme val="minor"/>
    </font>
    <font>
      <sz val="48"/>
      <color rgb="FF268DCD"/>
      <name val="Calibri"/>
      <family val="2"/>
      <scheme val="minor"/>
    </font>
    <font>
      <sz val="18"/>
      <color rgb="FF9B26CD"/>
      <name val="Calibri"/>
      <family val="2"/>
      <scheme val="minor"/>
    </font>
    <font>
      <i/>
      <sz val="34"/>
      <color rgb="FF268DCD"/>
      <name val="Calibri"/>
      <family val="2"/>
      <scheme val="minor"/>
    </font>
    <font>
      <b/>
      <sz val="48"/>
      <color rgb="FFDDEBF9"/>
      <name val="Calibri"/>
      <family val="2"/>
      <scheme val="minor"/>
    </font>
    <font>
      <b/>
      <sz val="10"/>
      <color rgb="FF99ABB5"/>
      <name val="Calibri"/>
      <family val="2"/>
      <scheme val="minor"/>
    </font>
    <font>
      <sz val="10"/>
      <color rgb="FF268DCD"/>
      <name val="Helvetica Neue"/>
      <family val="2"/>
    </font>
    <font>
      <sz val="10"/>
      <color indexed="8"/>
      <name val="Helvetica Neue"/>
      <family val="2"/>
    </font>
    <font>
      <b/>
      <sz val="20"/>
      <color rgb="FF268DCD"/>
      <name val="Calibri"/>
      <family val="2"/>
      <scheme val="minor"/>
    </font>
    <font>
      <sz val="18"/>
      <color rgb="FF268DCD"/>
      <name val="Calibri"/>
      <family val="2"/>
      <scheme val="minor"/>
    </font>
    <font>
      <b/>
      <i/>
      <sz val="10"/>
      <color rgb="FF268DCD"/>
      <name val="Arial"/>
      <family val="2"/>
    </font>
    <font>
      <b/>
      <sz val="28"/>
      <color rgb="FF268DCD"/>
      <name val="Calibri"/>
      <family val="2"/>
      <scheme val="minor"/>
    </font>
    <font>
      <b/>
      <sz val="36"/>
      <color rgb="FF268DCD"/>
      <name val="Calibri"/>
      <family val="2"/>
      <scheme val="minor"/>
    </font>
    <font>
      <b/>
      <sz val="34"/>
      <color rgb="FF268CCD"/>
      <name val="Calibri"/>
      <family val="2"/>
      <scheme val="minor"/>
    </font>
    <font>
      <b/>
      <sz val="22"/>
      <color rgb="FF268DCD"/>
      <name val="Calibri"/>
      <family val="2"/>
      <scheme val="minor"/>
    </font>
    <font>
      <sz val="24"/>
      <color rgb="FF268CCD"/>
      <name val="Calibri"/>
      <family val="2"/>
      <scheme val="minor"/>
    </font>
    <font>
      <sz val="48"/>
      <color rgb="FF7F26CE"/>
      <name val="Webdings"/>
      <family val="1"/>
      <charset val="2"/>
    </font>
    <font>
      <sz val="54"/>
      <color rgb="FF7F26CE"/>
      <name val="Webdings"/>
      <family val="1"/>
      <charset val="2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2"/>
      <color rgb="FF7F26CE"/>
      <name val="Webdings"/>
      <family val="1"/>
      <charset val="2"/>
    </font>
    <font>
      <sz val="24"/>
      <color rgb="FF268DCD"/>
      <name val="Calibri (Corps)"/>
    </font>
    <font>
      <b/>
      <sz val="34"/>
      <color rgb="FF268DCD"/>
      <name val="Calibri"/>
      <family val="2"/>
      <scheme val="minor"/>
    </font>
    <font>
      <vertAlign val="superscript"/>
      <sz val="34"/>
      <color rgb="FF268CCD"/>
      <name val="Calibri (Corps)"/>
    </font>
    <font>
      <sz val="8"/>
      <color theme="1"/>
      <name val="Arial"/>
      <family val="2"/>
    </font>
    <font>
      <i/>
      <sz val="32"/>
      <color rgb="FF268DCD"/>
      <name val="Calibri"/>
      <family val="2"/>
      <scheme val="minor"/>
    </font>
    <font>
      <sz val="48"/>
      <color theme="0"/>
      <name val="Calibri"/>
      <family val="2"/>
      <scheme val="minor"/>
    </font>
    <font>
      <i/>
      <sz val="24"/>
      <color rgb="FF268DCD"/>
      <name val="Calibri"/>
      <family val="2"/>
      <scheme val="minor"/>
    </font>
    <font>
      <sz val="12"/>
      <color rgb="FF9B26CD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268C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9"/>
        <bgColor indexed="64"/>
      </patternFill>
    </fill>
    <fill>
      <patternFill patternType="solid">
        <fgColor rgb="FFFBAE43"/>
        <bgColor indexed="64"/>
      </patternFill>
    </fill>
    <fill>
      <patternFill patternType="solid">
        <fgColor rgb="FF7F26CE"/>
        <bgColor indexed="64"/>
      </patternFill>
    </fill>
    <fill>
      <patternFill patternType="solid">
        <fgColor rgb="FF31AEF1"/>
        <bgColor indexed="64"/>
      </patternFill>
    </fill>
    <fill>
      <patternFill patternType="solid">
        <fgColor rgb="FF268DCD"/>
        <bgColor indexed="64"/>
      </patternFill>
    </fill>
    <fill>
      <patternFill patternType="solid">
        <fgColor rgb="FF33B1FF"/>
        <bgColor indexed="64"/>
      </patternFill>
    </fill>
    <fill>
      <patternFill patternType="solid">
        <fgColor rgb="FFFA9100"/>
        <bgColor indexed="64"/>
      </patternFill>
    </fill>
    <fill>
      <patternFill patternType="solid">
        <fgColor rgb="FF77DA00"/>
        <bgColor indexed="64"/>
      </patternFill>
    </fill>
    <fill>
      <patternFill patternType="solid">
        <fgColor rgb="FF3BD2FF"/>
        <bgColor indexed="64"/>
      </patternFill>
    </fill>
    <fill>
      <patternFill patternType="solid">
        <fgColor rgb="FFE8FE00"/>
        <bgColor indexed="64"/>
      </patternFill>
    </fill>
    <fill>
      <patternFill patternType="solid">
        <fgColor rgb="FF44FDE1"/>
        <bgColor indexed="64"/>
      </patternFill>
    </fill>
    <fill>
      <patternFill patternType="solid">
        <fgColor rgb="FF1C70B2"/>
        <bgColor indexed="64"/>
      </patternFill>
    </fill>
    <fill>
      <patternFill patternType="solid">
        <fgColor rgb="FFE8FE04"/>
        <bgColor indexed="64"/>
      </patternFill>
    </fill>
    <fill>
      <patternFill patternType="solid">
        <fgColor rgb="FF3AD3FF"/>
        <bgColor indexed="64"/>
      </patternFill>
    </fill>
    <fill>
      <patternFill patternType="solid">
        <fgColor rgb="FFDDECFA"/>
        <bgColor indexed="64"/>
      </patternFill>
    </fill>
    <fill>
      <patternFill patternType="solid">
        <fgColor rgb="FF31AFF1"/>
        <bgColor indexed="64"/>
      </patternFill>
    </fill>
    <fill>
      <patternFill patternType="solid">
        <fgColor rgb="FFFECEC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7DA01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268CCD"/>
      </bottom>
      <diagonal/>
    </border>
    <border>
      <left style="thin">
        <color rgb="FF268CCD"/>
      </left>
      <right/>
      <top/>
      <bottom style="thin">
        <color rgb="FF268CCD"/>
      </bottom>
      <diagonal/>
    </border>
    <border>
      <left style="thin">
        <color rgb="FF268CCD"/>
      </left>
      <right/>
      <top style="thin">
        <color rgb="FF268CCD"/>
      </top>
      <bottom/>
      <diagonal/>
    </border>
    <border>
      <left/>
      <right/>
      <top style="thin">
        <color rgb="FF268CCD"/>
      </top>
      <bottom/>
      <diagonal/>
    </border>
    <border>
      <left/>
      <right style="thin">
        <color rgb="FF268CCD"/>
      </right>
      <top style="thin">
        <color rgb="FF268CCD"/>
      </top>
      <bottom/>
      <diagonal/>
    </border>
    <border>
      <left style="thin">
        <color rgb="FF268CCD"/>
      </left>
      <right/>
      <top/>
      <bottom/>
      <diagonal/>
    </border>
    <border>
      <left/>
      <right style="thin">
        <color rgb="FF268CCD"/>
      </right>
      <top/>
      <bottom/>
      <diagonal/>
    </border>
    <border>
      <left/>
      <right style="thin">
        <color rgb="FF268CCD"/>
      </right>
      <top/>
      <bottom style="thin">
        <color rgb="FF268CCD"/>
      </bottom>
      <diagonal/>
    </border>
    <border>
      <left style="thin">
        <color rgb="FF1F8CCD"/>
      </left>
      <right/>
      <top style="thin">
        <color rgb="FF1F8CCD"/>
      </top>
      <bottom style="thin">
        <color rgb="FF1F8CCD"/>
      </bottom>
      <diagonal/>
    </border>
    <border>
      <left/>
      <right/>
      <top style="thin">
        <color rgb="FF1F8CCD"/>
      </top>
      <bottom style="thin">
        <color rgb="FF1F8CCD"/>
      </bottom>
      <diagonal/>
    </border>
    <border>
      <left/>
      <right style="thin">
        <color rgb="FF1F8CCD"/>
      </right>
      <top style="thin">
        <color rgb="FF1F8CCD"/>
      </top>
      <bottom style="thin">
        <color rgb="FF1F8C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 style="thin">
        <color rgb="FF268DCD"/>
      </bottom>
      <diagonal/>
    </border>
    <border>
      <left style="thin">
        <color rgb="FF268DCD"/>
      </left>
      <right/>
      <top style="thin">
        <color rgb="FF268DCD"/>
      </top>
      <bottom style="thin">
        <color rgb="FF268DCD"/>
      </bottom>
      <diagonal/>
    </border>
    <border>
      <left/>
      <right style="thin">
        <color rgb="FF268DCD"/>
      </right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/>
      <diagonal/>
    </border>
    <border>
      <left/>
      <right/>
      <top/>
      <bottom style="thin">
        <color rgb="FF268DCD"/>
      </bottom>
      <diagonal/>
    </border>
    <border>
      <left/>
      <right style="thin">
        <color rgb="FF268DCD"/>
      </right>
      <top/>
      <bottom/>
      <diagonal/>
    </border>
    <border>
      <left style="thin">
        <color rgb="FF268DCD"/>
      </left>
      <right/>
      <top/>
      <bottom/>
      <diagonal/>
    </border>
    <border>
      <left style="thin">
        <color rgb="FF268DCD"/>
      </left>
      <right/>
      <top style="thin">
        <color rgb="FF268DCD"/>
      </top>
      <bottom/>
      <diagonal/>
    </border>
    <border>
      <left style="thin">
        <color rgb="FF1F8CCD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268DCD"/>
      </left>
      <right/>
      <top/>
      <bottom style="thin">
        <color rgb="FF268DCD"/>
      </bottom>
      <diagonal/>
    </border>
    <border>
      <left/>
      <right style="thin">
        <color rgb="FF268DCD"/>
      </right>
      <top/>
      <bottom style="thin">
        <color rgb="FF268DCD"/>
      </bottom>
      <diagonal/>
    </border>
    <border>
      <left/>
      <right style="thin">
        <color rgb="FF268DCD"/>
      </right>
      <top style="thin">
        <color rgb="FF268DCD"/>
      </top>
      <bottom/>
      <diagonal/>
    </border>
    <border>
      <left style="thin">
        <color rgb="FF268DCD"/>
      </left>
      <right style="thin">
        <color rgb="FF268DCD"/>
      </right>
      <top style="thin">
        <color rgb="FF268DCD"/>
      </top>
      <bottom/>
      <diagonal/>
    </border>
    <border>
      <left style="thin">
        <color rgb="FF268DCD"/>
      </left>
      <right style="thin">
        <color rgb="FF268DCD"/>
      </right>
      <top/>
      <bottom/>
      <diagonal/>
    </border>
    <border>
      <left style="thin">
        <color rgb="FF268DCD"/>
      </left>
      <right style="thin">
        <color rgb="FF268DCD"/>
      </right>
      <top/>
      <bottom style="thin">
        <color rgb="FF268DCD"/>
      </bottom>
      <diagonal/>
    </border>
    <border>
      <left/>
      <right/>
      <top style="thin">
        <color rgb="FF268CCD"/>
      </top>
      <bottom style="thin">
        <color rgb="FF268DCD"/>
      </bottom>
      <diagonal/>
    </border>
    <border>
      <left style="thin">
        <color rgb="FF1E6FB2"/>
      </left>
      <right style="thin">
        <color rgb="FF1E6FB2"/>
      </right>
      <top style="thin">
        <color rgb="FF1E6FB2"/>
      </top>
      <bottom style="thin">
        <color rgb="FF1E6FB2"/>
      </bottom>
      <diagonal/>
    </border>
    <border>
      <left style="thin">
        <color rgb="FF268DCD"/>
      </left>
      <right/>
      <top style="thin">
        <color rgb="FF1F8CCD"/>
      </top>
      <bottom style="thin">
        <color rgb="FF1F8CCD"/>
      </bottom>
      <diagonal/>
    </border>
    <border>
      <left style="thin">
        <color rgb="FF268DCD"/>
      </left>
      <right style="thin">
        <color rgb="FF268DCD"/>
      </right>
      <top style="thin">
        <color rgb="FF268CCD"/>
      </top>
      <bottom/>
      <diagonal/>
    </border>
    <border>
      <left style="thick">
        <color rgb="FFDDECFA"/>
      </left>
      <right style="thick">
        <color rgb="FFDDECFA"/>
      </right>
      <top style="thick">
        <color rgb="FFDDECFA"/>
      </top>
      <bottom style="thick">
        <color rgb="FFDDECFA"/>
      </bottom>
      <diagonal/>
    </border>
    <border>
      <left style="thick">
        <color rgb="FFDDECFA"/>
      </left>
      <right/>
      <top style="thick">
        <color rgb="FFDDECFA"/>
      </top>
      <bottom style="thick">
        <color rgb="FFDDECFA"/>
      </bottom>
      <diagonal/>
    </border>
    <border>
      <left/>
      <right/>
      <top style="thick">
        <color rgb="FFDDECFA"/>
      </top>
      <bottom style="thick">
        <color rgb="FFDDECFA"/>
      </bottom>
      <diagonal/>
    </border>
    <border>
      <left/>
      <right style="thick">
        <color rgb="FFDDECFA"/>
      </right>
      <top style="thick">
        <color rgb="FFDDECFA"/>
      </top>
      <bottom style="thick">
        <color rgb="FFDDECFA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rgb="FF1E6FB2"/>
      </top>
      <bottom/>
      <diagonal/>
    </border>
    <border>
      <left style="thin">
        <color rgb="FF268DCD"/>
      </left>
      <right style="thin">
        <color rgb="FF268DCD"/>
      </right>
      <top style="thin">
        <color rgb="FF31AFF1"/>
      </top>
      <bottom style="thin">
        <color rgb="FF268DCD"/>
      </bottom>
      <diagonal/>
    </border>
    <border>
      <left style="thin">
        <color rgb="FF31AFF1"/>
      </left>
      <right style="thin">
        <color rgb="FF31AFF1"/>
      </right>
      <top style="thin">
        <color rgb="FF31AFF1"/>
      </top>
      <bottom style="thin">
        <color rgb="FF31AFF1"/>
      </bottom>
      <diagonal/>
    </border>
    <border>
      <left style="thin">
        <color rgb="FF31AFF1"/>
      </left>
      <right style="thin">
        <color rgb="FF31AFF1"/>
      </right>
      <top style="thin">
        <color rgb="FF31AFF1"/>
      </top>
      <bottom/>
      <diagonal/>
    </border>
    <border>
      <left style="thin">
        <color rgb="FF31AFF1"/>
      </left>
      <right style="thin">
        <color rgb="FF31AFF1"/>
      </right>
      <top/>
      <bottom style="thin">
        <color rgb="FF31AFF1"/>
      </bottom>
      <diagonal/>
    </border>
    <border>
      <left/>
      <right/>
      <top style="thin">
        <color rgb="FF31AFF1"/>
      </top>
      <bottom style="thin">
        <color rgb="FF31AFF1"/>
      </bottom>
      <diagonal/>
    </border>
    <border>
      <left/>
      <right/>
      <top style="thin">
        <color rgb="FF31AFF1"/>
      </top>
      <bottom style="thin">
        <color rgb="FF268DC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70C0"/>
      </right>
      <top/>
      <bottom/>
      <diagonal/>
    </border>
    <border>
      <left style="thick">
        <color theme="1" tint="4.9989318521683403E-2"/>
      </left>
      <right/>
      <top style="thin">
        <color rgb="FF268DCD"/>
      </top>
      <bottom style="thin">
        <color rgb="FF268DCD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2" fillId="0" borderId="0"/>
    <xf numFmtId="0" fontId="1" fillId="0" borderId="0"/>
  </cellStyleXfs>
  <cellXfs count="765">
    <xf numFmtId="0" fontId="0" fillId="0" borderId="0" xfId="0"/>
    <xf numFmtId="0" fontId="8" fillId="9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6" fillId="2" borderId="12" xfId="365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 applyProtection="1">
      <alignment horizontal="center" vertical="center"/>
    </xf>
    <xf numFmtId="0" fontId="21" fillId="9" borderId="17" xfId="0" applyFont="1" applyFill="1" applyBorder="1" applyAlignment="1" applyProtection="1">
      <alignment horizontal="left" vertical="center"/>
    </xf>
    <xf numFmtId="0" fontId="18" fillId="9" borderId="17" xfId="0" applyNumberFormat="1" applyFont="1" applyFill="1" applyBorder="1" applyAlignment="1" applyProtection="1">
      <alignment horizontal="center" vertical="center"/>
    </xf>
    <xf numFmtId="164" fontId="50" fillId="2" borderId="0" xfId="0" applyNumberFormat="1" applyFont="1" applyFill="1" applyBorder="1" applyAlignment="1" applyProtection="1">
      <alignment vertical="center"/>
    </xf>
    <xf numFmtId="0" fontId="36" fillId="9" borderId="12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36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1" fillId="2" borderId="19" xfId="0" applyFont="1" applyFill="1" applyBorder="1" applyAlignment="1" applyProtection="1">
      <alignment vertical="center"/>
    </xf>
    <xf numFmtId="0" fontId="10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0" fillId="9" borderId="6" xfId="0" applyFill="1" applyBorder="1" applyProtection="1"/>
    <xf numFmtId="165" fontId="31" fillId="6" borderId="7" xfId="0" applyNumberFormat="1" applyFont="1" applyFill="1" applyBorder="1" applyAlignment="1" applyProtection="1">
      <alignment vertical="center"/>
    </xf>
    <xf numFmtId="0" fontId="25" fillId="2" borderId="7" xfId="0" applyFont="1" applyFill="1" applyBorder="1" applyAlignment="1" applyProtection="1">
      <alignment vertical="center"/>
    </xf>
    <xf numFmtId="0" fontId="27" fillId="7" borderId="22" xfId="0" quotePrefix="1" applyFont="1" applyFill="1" applyBorder="1" applyAlignment="1" applyProtection="1">
      <alignment horizontal="center" vertical="center"/>
    </xf>
    <xf numFmtId="0" fontId="27" fillId="10" borderId="22" xfId="0" quotePrefix="1" applyFont="1" applyFill="1" applyBorder="1" applyAlignment="1" applyProtection="1">
      <alignment horizontal="center" vertical="center"/>
    </xf>
    <xf numFmtId="0" fontId="27" fillId="8" borderId="22" xfId="0" quotePrefix="1" applyFont="1" applyFill="1" applyBorder="1" applyAlignment="1" applyProtection="1">
      <alignment horizontal="center" vertical="center"/>
    </xf>
    <xf numFmtId="0" fontId="27" fillId="4" borderId="22" xfId="0" quotePrefix="1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</xf>
    <xf numFmtId="0" fontId="8" fillId="6" borderId="22" xfId="0" applyFont="1" applyFill="1" applyBorder="1" applyAlignment="1" applyProtection="1">
      <alignment horizontal="center" vertical="center"/>
    </xf>
    <xf numFmtId="0" fontId="8" fillId="11" borderId="22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left" vertical="center"/>
    </xf>
    <xf numFmtId="0" fontId="0" fillId="2" borderId="19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5" fillId="2" borderId="0" xfId="0" applyFont="1" applyFill="1" applyBorder="1" applyAlignment="1" applyProtection="1">
      <alignment horizontal="left" vertical="center"/>
    </xf>
    <xf numFmtId="0" fontId="27" fillId="2" borderId="0" xfId="0" quotePrefix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/>
    <xf numFmtId="0" fontId="2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7" fillId="2" borderId="0" xfId="0" quotePrefix="1" applyFont="1" applyFill="1" applyBorder="1" applyAlignment="1" applyProtection="1">
      <alignment vertical="center"/>
    </xf>
    <xf numFmtId="164" fontId="18" fillId="2" borderId="0" xfId="0" applyNumberFormat="1" applyFont="1" applyFill="1" applyBorder="1" applyAlignment="1" applyProtection="1">
      <alignment horizontal="center" vertical="center"/>
    </xf>
    <xf numFmtId="0" fontId="0" fillId="2" borderId="18" xfId="0" applyFill="1" applyBorder="1" applyProtection="1"/>
    <xf numFmtId="164" fontId="8" fillId="2" borderId="0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9" fillId="2" borderId="7" xfId="0" applyFont="1" applyFill="1" applyBorder="1" applyProtection="1"/>
    <xf numFmtId="0" fontId="0" fillId="2" borderId="2" xfId="0" applyFill="1" applyBorder="1" applyProtection="1"/>
    <xf numFmtId="0" fontId="17" fillId="2" borderId="1" xfId="0" applyFont="1" applyFill="1" applyBorder="1" applyAlignment="1" applyProtection="1">
      <alignment vertical="center"/>
    </xf>
    <xf numFmtId="0" fontId="17" fillId="10" borderId="1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25" fillId="2" borderId="19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horizontal="left" vertical="center"/>
    </xf>
    <xf numFmtId="164" fontId="33" fillId="2" borderId="0" xfId="0" applyNumberFormat="1" applyFont="1" applyFill="1" applyBorder="1" applyAlignment="1" applyProtection="1">
      <alignment horizontal="left" vertical="center"/>
    </xf>
    <xf numFmtId="0" fontId="32" fillId="2" borderId="0" xfId="0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8" fillId="9" borderId="4" xfId="0" applyFont="1" applyFill="1" applyBorder="1" applyAlignment="1" applyProtection="1">
      <alignment vertical="center"/>
    </xf>
    <xf numFmtId="166" fontId="0" fillId="2" borderId="0" xfId="0" applyNumberFormat="1" applyFill="1" applyBorder="1" applyAlignment="1" applyProtection="1">
      <alignment horizontal="center" vertical="center"/>
    </xf>
    <xf numFmtId="0" fontId="7" fillId="9" borderId="0" xfId="0" quotePrefix="1" applyFont="1" applyFill="1" applyBorder="1" applyAlignment="1" applyProtection="1">
      <alignment vertical="center"/>
    </xf>
    <xf numFmtId="1" fontId="42" fillId="2" borderId="6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24" fillId="9" borderId="17" xfId="0" applyFont="1" applyFill="1" applyBorder="1" applyAlignment="1" applyProtection="1">
      <alignment vertical="center"/>
    </xf>
    <xf numFmtId="0" fontId="45" fillId="9" borderId="17" xfId="0" applyFont="1" applyFill="1" applyBorder="1" applyAlignment="1" applyProtection="1">
      <alignment vertical="center" wrapText="1"/>
    </xf>
    <xf numFmtId="0" fontId="48" fillId="9" borderId="17" xfId="0" applyFont="1" applyFill="1" applyBorder="1" applyAlignment="1" applyProtection="1">
      <alignment horizontal="center" wrapText="1"/>
    </xf>
    <xf numFmtId="0" fontId="47" fillId="9" borderId="17" xfId="0" applyFont="1" applyFill="1" applyBorder="1" applyAlignment="1" applyProtection="1">
      <alignment horizontal="center" vertical="center" wrapText="1"/>
    </xf>
    <xf numFmtId="164" fontId="8" fillId="9" borderId="17" xfId="0" applyNumberFormat="1" applyFont="1" applyFill="1" applyBorder="1" applyAlignment="1" applyProtection="1">
      <alignment horizontal="center" vertical="center"/>
    </xf>
    <xf numFmtId="0" fontId="7" fillId="9" borderId="17" xfId="0" quotePrefix="1" applyFont="1" applyFill="1" applyBorder="1" applyAlignment="1" applyProtection="1">
      <alignment vertical="center"/>
    </xf>
    <xf numFmtId="0" fontId="8" fillId="9" borderId="24" xfId="0" applyFont="1" applyFill="1" applyBorder="1" applyAlignment="1" applyProtection="1">
      <alignment vertical="center"/>
    </xf>
    <xf numFmtId="1" fontId="42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horizontal="center" vertical="center"/>
    </xf>
    <xf numFmtId="1" fontId="54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13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6" fillId="2" borderId="12" xfId="0" quotePrefix="1" applyFont="1" applyFill="1" applyBorder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164" fontId="55" fillId="2" borderId="0" xfId="0" applyNumberFormat="1" applyFont="1" applyFill="1" applyAlignment="1">
      <alignment vertical="center"/>
    </xf>
    <xf numFmtId="0" fontId="46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center"/>
    </xf>
    <xf numFmtId="0" fontId="36" fillId="9" borderId="0" xfId="0" applyFont="1" applyFill="1" applyBorder="1" applyAlignment="1" applyProtection="1">
      <alignment horizontal="center" vertical="center" wrapText="1"/>
    </xf>
    <xf numFmtId="0" fontId="56" fillId="2" borderId="0" xfId="0" applyFont="1" applyFill="1" applyBorder="1" applyAlignment="1" applyProtection="1">
      <alignment horizontal="center" vertical="center"/>
    </xf>
    <xf numFmtId="0" fontId="51" fillId="9" borderId="0" xfId="0" applyFont="1" applyFill="1" applyBorder="1" applyAlignment="1" applyProtection="1">
      <alignment horizontal="left" vertical="center" wrapText="1"/>
    </xf>
    <xf numFmtId="164" fontId="18" fillId="2" borderId="0" xfId="0" applyNumberFormat="1" applyFont="1" applyFill="1" applyAlignment="1" applyProtection="1">
      <alignment horizontal="center" vertical="center"/>
    </xf>
    <xf numFmtId="0" fontId="23" fillId="2" borderId="0" xfId="0" applyFont="1" applyFill="1" applyAlignment="1" applyProtection="1">
      <alignment horizontal="center" vertical="center"/>
    </xf>
    <xf numFmtId="0" fontId="39" fillId="9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6" borderId="0" xfId="0" applyFill="1" applyBorder="1" applyProtection="1"/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vertical="center"/>
    </xf>
    <xf numFmtId="0" fontId="6" fillId="12" borderId="0" xfId="0" applyFont="1" applyFill="1" applyBorder="1" applyAlignment="1" applyProtection="1">
      <alignment horizontal="center" vertical="center"/>
    </xf>
    <xf numFmtId="0" fontId="0" fillId="9" borderId="0" xfId="0" applyFill="1" applyBorder="1" applyProtection="1"/>
    <xf numFmtId="0" fontId="0" fillId="9" borderId="0" xfId="0" applyFill="1" applyBorder="1" applyAlignment="1" applyProtection="1">
      <alignment horizontal="right"/>
    </xf>
    <xf numFmtId="0" fontId="0" fillId="13" borderId="0" xfId="0" applyFill="1" applyBorder="1" applyProtection="1"/>
    <xf numFmtId="165" fontId="31" fillId="13" borderId="0" xfId="0" applyNumberFormat="1" applyFont="1" applyFill="1" applyBorder="1" applyAlignment="1" applyProtection="1">
      <alignment vertical="center"/>
    </xf>
    <xf numFmtId="165" fontId="31" fillId="6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wrapText="1"/>
    </xf>
    <xf numFmtId="0" fontId="1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6" borderId="0" xfId="0" applyFill="1" applyBorder="1" applyAlignment="1" applyProtection="1">
      <alignment horizontal="right"/>
    </xf>
    <xf numFmtId="0" fontId="11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59" fillId="2" borderId="12" xfId="0" applyFont="1" applyFill="1" applyBorder="1" applyAlignment="1" applyProtection="1">
      <alignment horizontal="left" vertical="center"/>
      <protection locked="0"/>
    </xf>
    <xf numFmtId="0" fontId="36" fillId="2" borderId="12" xfId="0" applyFont="1" applyFill="1" applyBorder="1" applyAlignment="1" applyProtection="1">
      <alignment horizontal="center" vertical="center"/>
      <protection locked="0"/>
    </xf>
    <xf numFmtId="0" fontId="47" fillId="9" borderId="17" xfId="0" applyFont="1" applyFill="1" applyBorder="1" applyAlignment="1" applyProtection="1">
      <alignment horizontal="left" vertical="center"/>
    </xf>
    <xf numFmtId="0" fontId="59" fillId="9" borderId="12" xfId="0" applyFont="1" applyFill="1" applyBorder="1" applyAlignment="1" applyProtection="1">
      <alignment horizontal="center" vertical="center"/>
      <protection locked="0"/>
    </xf>
    <xf numFmtId="0" fontId="59" fillId="2" borderId="17" xfId="0" applyFont="1" applyFill="1" applyBorder="1" applyAlignment="1" applyProtection="1">
      <alignment horizontal="center" vertical="center"/>
      <protection locked="0"/>
    </xf>
    <xf numFmtId="0" fontId="59" fillId="2" borderId="17" xfId="0" applyFont="1" applyFill="1" applyBorder="1" applyAlignment="1" applyProtection="1">
      <alignment horizontal="left" vertical="center"/>
      <protection locked="0"/>
    </xf>
    <xf numFmtId="0" fontId="59" fillId="17" borderId="12" xfId="0" applyFont="1" applyFill="1" applyBorder="1" applyAlignment="1" applyProtection="1">
      <alignment horizontal="center" vertical="center"/>
      <protection locked="0"/>
    </xf>
    <xf numFmtId="0" fontId="59" fillId="19" borderId="12" xfId="0" applyFont="1" applyFill="1" applyBorder="1" applyAlignment="1" applyProtection="1">
      <alignment horizontal="center" vertical="center"/>
      <protection locked="0"/>
    </xf>
    <xf numFmtId="0" fontId="66" fillId="2" borderId="12" xfId="0" quotePrefix="1" applyFont="1" applyFill="1" applyBorder="1" applyAlignment="1" applyProtection="1">
      <alignment horizontal="center" vertical="center"/>
    </xf>
    <xf numFmtId="0" fontId="66" fillId="2" borderId="12" xfId="0" applyFont="1" applyFill="1" applyBorder="1" applyAlignment="1" applyProtection="1">
      <alignment horizontal="center" vertical="center"/>
      <protection locked="0"/>
    </xf>
    <xf numFmtId="0" fontId="64" fillId="2" borderId="12" xfId="0" applyFont="1" applyFill="1" applyBorder="1" applyAlignment="1" applyProtection="1">
      <alignment horizontal="left" vertical="center"/>
      <protection locked="0"/>
    </xf>
    <xf numFmtId="0" fontId="36" fillId="9" borderId="12" xfId="0" applyFont="1" applyFill="1" applyBorder="1" applyAlignment="1">
      <alignment horizontal="left" vertical="center"/>
    </xf>
    <xf numFmtId="0" fontId="47" fillId="9" borderId="0" xfId="0" applyFont="1" applyFill="1" applyBorder="1" applyAlignment="1" applyProtection="1">
      <alignment horizontal="left" vertical="center"/>
    </xf>
    <xf numFmtId="166" fontId="36" fillId="9" borderId="17" xfId="0" applyNumberFormat="1" applyFont="1" applyFill="1" applyBorder="1" applyAlignment="1" applyProtection="1">
      <alignment vertical="center"/>
    </xf>
    <xf numFmtId="0" fontId="0" fillId="9" borderId="29" xfId="0" applyFill="1" applyBorder="1" applyProtection="1"/>
    <xf numFmtId="0" fontId="66" fillId="9" borderId="4" xfId="0" applyFont="1" applyFill="1" applyBorder="1" applyAlignment="1" applyProtection="1">
      <alignment horizontal="center" vertical="center"/>
    </xf>
    <xf numFmtId="0" fontId="0" fillId="9" borderId="4" xfId="0" applyFill="1" applyBorder="1" applyProtection="1"/>
    <xf numFmtId="164" fontId="8" fillId="9" borderId="4" xfId="0" applyNumberFormat="1" applyFont="1" applyFill="1" applyBorder="1" applyAlignment="1" applyProtection="1">
      <alignment horizontal="center" vertical="center"/>
    </xf>
    <xf numFmtId="0" fontId="8" fillId="9" borderId="5" xfId="0" applyFont="1" applyFill="1" applyBorder="1" applyAlignment="1" applyProtection="1">
      <alignment vertical="center"/>
    </xf>
    <xf numFmtId="0" fontId="8" fillId="9" borderId="7" xfId="0" applyFont="1" applyFill="1" applyBorder="1" applyAlignment="1" applyProtection="1">
      <alignment vertical="center"/>
    </xf>
    <xf numFmtId="0" fontId="60" fillId="2" borderId="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vertical="center"/>
    </xf>
    <xf numFmtId="0" fontId="47" fillId="9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 applyProtection="1">
      <alignment horizontal="left"/>
    </xf>
    <xf numFmtId="14" fontId="44" fillId="2" borderId="0" xfId="0" applyNumberFormat="1" applyFont="1" applyFill="1" applyBorder="1" applyAlignment="1" applyProtection="1">
      <alignment horizontal="center" vertical="center"/>
    </xf>
    <xf numFmtId="0" fontId="1" fillId="2" borderId="0" xfId="369" applyFill="1" applyAlignment="1">
      <alignment horizontal="center" vertical="center"/>
    </xf>
    <xf numFmtId="0" fontId="14" fillId="20" borderId="30" xfId="369" applyFont="1" applyFill="1" applyBorder="1" applyAlignment="1">
      <alignment horizontal="center" vertical="center"/>
    </xf>
    <xf numFmtId="49" fontId="59" fillId="9" borderId="30" xfId="0" applyNumberFormat="1" applyFont="1" applyFill="1" applyBorder="1" applyAlignment="1">
      <alignment horizontal="center" vertical="center"/>
    </xf>
    <xf numFmtId="49" fontId="59" fillId="2" borderId="30" xfId="0" applyNumberFormat="1" applyFont="1" applyFill="1" applyBorder="1" applyAlignment="1" applyProtection="1">
      <alignment horizontal="center" vertical="center"/>
      <protection locked="0"/>
    </xf>
    <xf numFmtId="49" fontId="73" fillId="2" borderId="30" xfId="0" applyNumberFormat="1" applyFont="1" applyFill="1" applyBorder="1" applyAlignment="1" applyProtection="1">
      <alignment horizontal="center" vertical="center"/>
      <protection locked="0"/>
    </xf>
    <xf numFmtId="0" fontId="1" fillId="2" borderId="0" xfId="369" applyFill="1"/>
    <xf numFmtId="49" fontId="61" fillId="9" borderId="30" xfId="0" applyNumberFormat="1" applyFont="1" applyFill="1" applyBorder="1" applyAlignment="1">
      <alignment horizontal="center" vertical="center"/>
    </xf>
    <xf numFmtId="49" fontId="58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74" fillId="2" borderId="0" xfId="0" applyNumberFormat="1" applyFont="1" applyFill="1" applyAlignment="1">
      <alignment horizontal="center" vertical="center"/>
    </xf>
    <xf numFmtId="0" fontId="4" fillId="2" borderId="0" xfId="365" applyFill="1" applyBorder="1" applyAlignment="1" applyProtection="1">
      <alignment horizontal="center" vertical="center"/>
    </xf>
    <xf numFmtId="0" fontId="53" fillId="2" borderId="0" xfId="367" applyFill="1" applyBorder="1" applyAlignment="1" applyProtection="1">
      <alignment horizontal="center" vertical="center" wrapText="1"/>
    </xf>
    <xf numFmtId="0" fontId="53" fillId="2" borderId="0" xfId="367" applyFill="1" applyBorder="1" applyAlignment="1" applyProtection="1">
      <alignment horizontal="center" vertical="center"/>
    </xf>
    <xf numFmtId="0" fontId="1" fillId="2" borderId="0" xfId="369" applyFill="1" applyAlignment="1">
      <alignment horizontal="center"/>
    </xf>
    <xf numFmtId="0" fontId="8" fillId="20" borderId="12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 wrapText="1"/>
    </xf>
    <xf numFmtId="0" fontId="59" fillId="2" borderId="0" xfId="0" applyFont="1" applyFill="1" applyBorder="1" applyAlignment="1" applyProtection="1">
      <alignment horizontal="left" vertical="center"/>
      <protection locked="0"/>
    </xf>
    <xf numFmtId="0" fontId="64" fillId="2" borderId="0" xfId="0" applyFont="1" applyFill="1" applyBorder="1" applyAlignment="1" applyProtection="1">
      <alignment horizontal="left" vertical="center"/>
      <protection locked="0"/>
    </xf>
    <xf numFmtId="0" fontId="59" fillId="2" borderId="0" xfId="0" applyFont="1" applyFill="1" applyBorder="1" applyAlignment="1" applyProtection="1">
      <alignment horizontal="center" vertical="center"/>
      <protection locked="0"/>
    </xf>
    <xf numFmtId="0" fontId="64" fillId="9" borderId="12" xfId="0" applyFont="1" applyFill="1" applyBorder="1" applyAlignment="1" applyProtection="1">
      <alignment horizontal="left" vertical="center"/>
      <protection locked="0"/>
    </xf>
    <xf numFmtId="0" fontId="75" fillId="2" borderId="12" xfId="0" quotePrefix="1" applyFont="1" applyFill="1" applyBorder="1" applyAlignment="1" applyProtection="1">
      <alignment horizontal="center" vertical="center"/>
    </xf>
    <xf numFmtId="0" fontId="75" fillId="2" borderId="12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65" fillId="2" borderId="27" xfId="0" applyFont="1" applyFill="1" applyBorder="1" applyAlignment="1" applyProtection="1">
      <alignment horizontal="center" vertical="center"/>
      <protection locked="0"/>
    </xf>
    <xf numFmtId="0" fontId="75" fillId="2" borderId="27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 applyProtection="1">
      <alignment vertical="center"/>
    </xf>
    <xf numFmtId="0" fontId="49" fillId="2" borderId="0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horizontal="center" vertical="center"/>
    </xf>
    <xf numFmtId="0" fontId="57" fillId="2" borderId="0" xfId="0" applyFont="1" applyFill="1" applyBorder="1" applyAlignment="1" applyProtection="1"/>
    <xf numFmtId="0" fontId="26" fillId="2" borderId="0" xfId="0" applyFont="1" applyFill="1" applyBorder="1" applyAlignment="1" applyProtection="1">
      <alignment vertical="center"/>
    </xf>
    <xf numFmtId="0" fontId="14" fillId="2" borderId="0" xfId="369" applyFont="1" applyFill="1" applyBorder="1" applyAlignment="1">
      <alignment horizontal="center" vertical="center"/>
    </xf>
    <xf numFmtId="49" fontId="59" fillId="2" borderId="0" xfId="0" applyNumberFormat="1" applyFont="1" applyFill="1" applyBorder="1" applyAlignment="1">
      <alignment horizontal="center" vertical="center"/>
    </xf>
    <xf numFmtId="49" fontId="73" fillId="2" borderId="0" xfId="0" applyNumberFormat="1" applyFont="1" applyFill="1" applyBorder="1" applyAlignment="1" applyProtection="1">
      <alignment horizontal="center" vertical="center"/>
      <protection locked="0"/>
    </xf>
    <xf numFmtId="49" fontId="59" fillId="2" borderId="0" xfId="0" applyNumberFormat="1" applyFont="1" applyFill="1" applyBorder="1" applyAlignment="1" applyProtection="1">
      <alignment horizontal="center" vertical="center"/>
      <protection locked="0"/>
    </xf>
    <xf numFmtId="49" fontId="73" fillId="2" borderId="0" xfId="0" applyNumberFormat="1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vertical="center"/>
    </xf>
    <xf numFmtId="0" fontId="26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0" fontId="0" fillId="2" borderId="20" xfId="0" applyFill="1" applyBorder="1" applyProtection="1"/>
    <xf numFmtId="0" fontId="0" fillId="2" borderId="16" xfId="0" applyFill="1" applyBorder="1" applyProtection="1"/>
    <xf numFmtId="0" fontId="25" fillId="2" borderId="16" xfId="0" applyFont="1" applyFill="1" applyBorder="1" applyAlignment="1" applyProtection="1">
      <alignment horizontal="left" vertical="center"/>
    </xf>
    <xf numFmtId="0" fontId="57" fillId="2" borderId="18" xfId="0" applyFont="1" applyFill="1" applyBorder="1" applyAlignment="1" applyProtection="1"/>
    <xf numFmtId="0" fontId="41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top"/>
    </xf>
    <xf numFmtId="0" fontId="0" fillId="2" borderId="23" xfId="0" applyFill="1" applyBorder="1" applyProtection="1"/>
    <xf numFmtId="0" fontId="0" fillId="2" borderId="17" xfId="0" applyFill="1" applyBorder="1" applyProtection="1"/>
    <xf numFmtId="0" fontId="8" fillId="2" borderId="17" xfId="0" applyFont="1" applyFill="1" applyBorder="1" applyAlignment="1" applyProtection="1">
      <alignment vertical="center"/>
    </xf>
    <xf numFmtId="0" fontId="25" fillId="2" borderId="17" xfId="0" applyFont="1" applyFill="1" applyBorder="1" applyAlignment="1" applyProtection="1">
      <alignment horizontal="left" vertical="center"/>
    </xf>
    <xf numFmtId="0" fontId="27" fillId="2" borderId="16" xfId="0" quotePrefix="1" applyFont="1" applyFill="1" applyBorder="1" applyAlignment="1" applyProtection="1">
      <alignment horizontal="center" vertical="center"/>
    </xf>
    <xf numFmtId="0" fontId="27" fillId="2" borderId="18" xfId="0" quotePrefix="1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 applyProtection="1">
      <alignment horizontal="left" vertical="top"/>
    </xf>
    <xf numFmtId="0" fontId="27" fillId="2" borderId="17" xfId="0" quotePrefix="1" applyFont="1" applyFill="1" applyBorder="1" applyAlignment="1" applyProtection="1">
      <alignment horizontal="center" vertical="center"/>
    </xf>
    <xf numFmtId="0" fontId="27" fillId="2" borderId="24" xfId="0" quotePrefix="1" applyFont="1" applyFill="1" applyBorder="1" applyAlignment="1" applyProtection="1">
      <alignment horizontal="center" vertical="center"/>
    </xf>
    <xf numFmtId="0" fontId="37" fillId="9" borderId="19" xfId="0" applyFont="1" applyFill="1" applyBorder="1" applyAlignment="1" applyProtection="1">
      <alignment vertical="center"/>
    </xf>
    <xf numFmtId="0" fontId="57" fillId="9" borderId="16" xfId="0" applyFont="1" applyFill="1" applyBorder="1" applyAlignment="1" applyProtection="1">
      <alignment horizontal="left"/>
    </xf>
    <xf numFmtId="0" fontId="57" fillId="9" borderId="25" xfId="0" applyFont="1" applyFill="1" applyBorder="1" applyAlignment="1" applyProtection="1">
      <alignment horizontal="left"/>
    </xf>
    <xf numFmtId="0" fontId="46" fillId="9" borderId="17" xfId="0" applyFont="1" applyFill="1" applyBorder="1" applyAlignment="1" applyProtection="1">
      <alignment vertical="center"/>
    </xf>
    <xf numFmtId="0" fontId="46" fillId="9" borderId="24" xfId="0" applyFont="1" applyFill="1" applyBorder="1" applyAlignment="1" applyProtection="1">
      <alignment vertical="center"/>
    </xf>
    <xf numFmtId="0" fontId="6" fillId="13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</xf>
    <xf numFmtId="0" fontId="57" fillId="2" borderId="0" xfId="0" applyFont="1" applyFill="1" applyBorder="1" applyAlignment="1" applyProtection="1">
      <alignment horizontal="left"/>
    </xf>
    <xf numFmtId="0" fontId="28" fillId="2" borderId="0" xfId="0" applyFont="1" applyFill="1" applyBorder="1" applyAlignment="1" applyProtection="1">
      <alignment horizontal="left" vertical="top"/>
    </xf>
    <xf numFmtId="0" fontId="72" fillId="2" borderId="0" xfId="0" applyFont="1" applyFill="1" applyBorder="1" applyAlignment="1" applyProtection="1">
      <alignment horizontal="center" vertical="center"/>
    </xf>
    <xf numFmtId="165" fontId="31" fillId="13" borderId="0" xfId="0" applyNumberFormat="1" applyFont="1" applyFill="1" applyBorder="1" applyAlignment="1" applyProtection="1">
      <alignment horizontal="center" vertical="center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164" fontId="30" fillId="2" borderId="0" xfId="0" applyNumberFormat="1" applyFont="1" applyFill="1" applyBorder="1" applyAlignment="1" applyProtection="1">
      <alignment horizontal="center" vertical="center"/>
    </xf>
    <xf numFmtId="0" fontId="66" fillId="2" borderId="27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Alignment="1" applyProtection="1">
      <alignment horizontal="left" vertical="top"/>
    </xf>
    <xf numFmtId="0" fontId="22" fillId="2" borderId="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37" fillId="9" borderId="18" xfId="0" applyFont="1" applyFill="1" applyBorder="1" applyAlignment="1" applyProtection="1">
      <alignment vertical="center"/>
    </xf>
    <xf numFmtId="0" fontId="37" fillId="9" borderId="27" xfId="0" applyFont="1" applyFill="1" applyBorder="1" applyAlignment="1" applyProtection="1">
      <alignment vertical="center"/>
    </xf>
    <xf numFmtId="0" fontId="57" fillId="2" borderId="19" xfId="0" applyFont="1" applyFill="1" applyBorder="1" applyAlignment="1" applyProtection="1">
      <alignment horizontal="left"/>
    </xf>
    <xf numFmtId="0" fontId="46" fillId="2" borderId="19" xfId="0" applyFont="1" applyFill="1" applyBorder="1" applyAlignment="1" applyProtection="1">
      <alignment vertical="center"/>
    </xf>
    <xf numFmtId="0" fontId="37" fillId="9" borderId="18" xfId="0" applyFont="1" applyFill="1" applyBorder="1" applyAlignment="1" applyProtection="1">
      <alignment horizontal="center" vertical="center"/>
    </xf>
    <xf numFmtId="0" fontId="81" fillId="2" borderId="12" xfId="0" applyFon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 applyProtection="1">
      <alignment horizontal="center" vertical="center"/>
    </xf>
    <xf numFmtId="0" fontId="57" fillId="2" borderId="16" xfId="0" applyFont="1" applyFill="1" applyBorder="1" applyAlignment="1" applyProtection="1"/>
    <xf numFmtId="0" fontId="57" fillId="2" borderId="25" xfId="0" applyFont="1" applyFill="1" applyBorder="1" applyAlignment="1" applyProtection="1"/>
    <xf numFmtId="0" fontId="57" fillId="2" borderId="19" xfId="0" applyFont="1" applyFill="1" applyBorder="1" applyAlignment="1" applyProtection="1"/>
    <xf numFmtId="0" fontId="25" fillId="2" borderId="23" xfId="0" applyFont="1" applyFill="1" applyBorder="1" applyAlignment="1" applyProtection="1">
      <alignment horizontal="left" vertical="center"/>
    </xf>
    <xf numFmtId="0" fontId="25" fillId="2" borderId="24" xfId="0" applyFont="1" applyFill="1" applyBorder="1" applyAlignment="1" applyProtection="1">
      <alignment horizontal="left" vertical="center"/>
    </xf>
    <xf numFmtId="0" fontId="37" fillId="2" borderId="23" xfId="0" applyFont="1" applyFill="1" applyBorder="1" applyAlignment="1" applyProtection="1">
      <alignment vertical="center"/>
    </xf>
    <xf numFmtId="0" fontId="37" fillId="2" borderId="17" xfId="0" applyFont="1" applyFill="1" applyBorder="1" applyAlignment="1" applyProtection="1">
      <alignment vertical="center"/>
    </xf>
    <xf numFmtId="18" fontId="8" fillId="2" borderId="0" xfId="0" applyNumberFormat="1" applyFont="1" applyFill="1" applyBorder="1" applyAlignment="1" applyProtection="1">
      <alignment vertical="center"/>
    </xf>
    <xf numFmtId="0" fontId="49" fillId="9" borderId="0" xfId="0" applyFont="1" applyFill="1" applyBorder="1" applyAlignment="1" applyProtection="1">
      <alignment vertical="center"/>
    </xf>
    <xf numFmtId="0" fontId="76" fillId="2" borderId="19" xfId="0" applyFont="1" applyFill="1" applyBorder="1" applyAlignment="1" applyProtection="1">
      <alignment horizontal="left" vertical="center"/>
    </xf>
    <xf numFmtId="0" fontId="76" fillId="2" borderId="0" xfId="0" applyFont="1" applyFill="1" applyBorder="1" applyAlignment="1" applyProtection="1">
      <alignment horizontal="left" vertical="center"/>
    </xf>
    <xf numFmtId="0" fontId="76" fillId="2" borderId="0" xfId="0" applyFont="1" applyFill="1" applyBorder="1" applyAlignment="1" applyProtection="1">
      <alignment horizontal="center" vertical="center"/>
    </xf>
    <xf numFmtId="0" fontId="49" fillId="2" borderId="18" xfId="0" applyFont="1" applyFill="1" applyBorder="1" applyAlignment="1" applyProtection="1">
      <alignment horizontal="center" vertical="center"/>
    </xf>
    <xf numFmtId="0" fontId="35" fillId="2" borderId="16" xfId="0" applyFont="1" applyFill="1" applyBorder="1" applyAlignment="1" applyProtection="1">
      <alignment vertical="center"/>
    </xf>
    <xf numFmtId="0" fontId="28" fillId="2" borderId="16" xfId="0" applyFont="1" applyFill="1" applyBorder="1" applyAlignment="1" applyProtection="1">
      <alignment horizontal="left" vertical="top"/>
    </xf>
    <xf numFmtId="0" fontId="26" fillId="2" borderId="19" xfId="0" applyFont="1" applyFill="1" applyBorder="1" applyAlignment="1" applyProtection="1">
      <alignment horizontal="center" vertical="center"/>
    </xf>
    <xf numFmtId="0" fontId="28" fillId="2" borderId="25" xfId="0" applyFont="1" applyFill="1" applyBorder="1" applyAlignment="1" applyProtection="1">
      <alignment horizontal="left" vertical="top"/>
    </xf>
    <xf numFmtId="0" fontId="76" fillId="2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horizontal="center" vertical="center"/>
    </xf>
    <xf numFmtId="0" fontId="0" fillId="9" borderId="19" xfId="0" applyFill="1" applyBorder="1" applyProtection="1"/>
    <xf numFmtId="0" fontId="0" fillId="9" borderId="23" xfId="0" applyFill="1" applyBorder="1" applyProtection="1"/>
    <xf numFmtId="0" fontId="0" fillId="9" borderId="17" xfId="0" applyFill="1" applyBorder="1" applyProtection="1"/>
    <xf numFmtId="0" fontId="83" fillId="2" borderId="19" xfId="0" applyFont="1" applyFill="1" applyBorder="1" applyAlignment="1" applyProtection="1">
      <alignment vertical="center"/>
    </xf>
    <xf numFmtId="0" fontId="6" fillId="14" borderId="16" xfId="0" applyFont="1" applyFill="1" applyBorder="1" applyAlignment="1" applyProtection="1">
      <alignment horizontal="center" vertical="center"/>
    </xf>
    <xf numFmtId="0" fontId="0" fillId="9" borderId="20" xfId="0" applyFill="1" applyBorder="1" applyProtection="1"/>
    <xf numFmtId="0" fontId="25" fillId="2" borderId="17" xfId="0" applyFont="1" applyFill="1" applyBorder="1" applyAlignment="1" applyProtection="1">
      <alignment vertical="center"/>
    </xf>
    <xf numFmtId="0" fontId="25" fillId="2" borderId="24" xfId="0" applyFont="1" applyFill="1" applyBorder="1" applyAlignment="1" applyProtection="1">
      <alignment vertical="center"/>
    </xf>
    <xf numFmtId="0" fontId="49" fillId="2" borderId="19" xfId="0" applyFont="1" applyFill="1" applyBorder="1" applyAlignment="1" applyProtection="1">
      <alignment horizontal="center" vertical="center"/>
    </xf>
    <xf numFmtId="0" fontId="78" fillId="3" borderId="12" xfId="0" applyFont="1" applyFill="1" applyBorder="1" applyAlignment="1" applyProtection="1">
      <alignment horizontal="center" vertical="center"/>
    </xf>
    <xf numFmtId="0" fontId="78" fillId="2" borderId="19" xfId="0" applyFont="1" applyFill="1" applyBorder="1" applyAlignment="1" applyProtection="1">
      <alignment vertical="center"/>
    </xf>
    <xf numFmtId="0" fontId="29" fillId="9" borderId="16" xfId="0" applyFont="1" applyFill="1" applyBorder="1" applyAlignment="1" applyProtection="1"/>
    <xf numFmtId="0" fontId="34" fillId="9" borderId="0" xfId="0" applyFont="1" applyFill="1" applyBorder="1" applyAlignment="1" applyProtection="1">
      <alignment horizontal="left" vertical="center"/>
    </xf>
    <xf numFmtId="0" fontId="34" fillId="9" borderId="20" xfId="0" applyFont="1" applyFill="1" applyBorder="1" applyAlignment="1" applyProtection="1">
      <alignment vertical="center"/>
    </xf>
    <xf numFmtId="0" fontId="34" fillId="9" borderId="16" xfId="0" applyFont="1" applyFill="1" applyBorder="1" applyAlignment="1" applyProtection="1">
      <alignment vertical="center"/>
    </xf>
    <xf numFmtId="0" fontId="39" fillId="9" borderId="16" xfId="0" applyFont="1" applyFill="1" applyBorder="1" applyAlignment="1" applyProtection="1">
      <alignment vertical="center"/>
    </xf>
    <xf numFmtId="0" fontId="34" fillId="9" borderId="19" xfId="0" applyFont="1" applyFill="1" applyBorder="1" applyAlignment="1" applyProtection="1">
      <alignment horizontal="left" vertical="center"/>
    </xf>
    <xf numFmtId="0" fontId="0" fillId="9" borderId="19" xfId="0" applyFill="1" applyBorder="1" applyAlignment="1" applyProtection="1">
      <alignment horizontal="center" vertical="center"/>
    </xf>
    <xf numFmtId="0" fontId="6" fillId="9" borderId="19" xfId="0" applyFont="1" applyFill="1" applyBorder="1" applyAlignment="1" applyProtection="1">
      <alignment vertical="center"/>
    </xf>
    <xf numFmtId="0" fontId="6" fillId="9" borderId="23" xfId="0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vertical="center"/>
    </xf>
    <xf numFmtId="0" fontId="76" fillId="2" borderId="21" xfId="0" applyFont="1" applyFill="1" applyBorder="1" applyAlignment="1" applyProtection="1">
      <alignment vertical="center"/>
    </xf>
    <xf numFmtId="0" fontId="36" fillId="7" borderId="0" xfId="0" applyFont="1" applyFill="1" applyAlignment="1">
      <alignment horizontal="center" vertical="center"/>
    </xf>
    <xf numFmtId="14" fontId="62" fillId="3" borderId="0" xfId="0" applyNumberFormat="1" applyFont="1" applyFill="1" applyBorder="1" applyAlignment="1" applyProtection="1">
      <alignment vertical="center"/>
    </xf>
    <xf numFmtId="0" fontId="68" fillId="9" borderId="4" xfId="0" applyFont="1" applyFill="1" applyBorder="1" applyAlignment="1" applyProtection="1">
      <alignment vertical="center"/>
    </xf>
    <xf numFmtId="0" fontId="70" fillId="9" borderId="4" xfId="0" applyFont="1" applyFill="1" applyBorder="1" applyAlignment="1" applyProtection="1">
      <alignment wrapText="1"/>
    </xf>
    <xf numFmtId="0" fontId="68" fillId="9" borderId="19" xfId="0" applyFont="1" applyFill="1" applyBorder="1" applyAlignment="1" applyProtection="1">
      <alignment vertical="center"/>
    </xf>
    <xf numFmtId="0" fontId="67" fillId="9" borderId="27" xfId="0" applyFont="1" applyFill="1" applyBorder="1" applyAlignment="1" applyProtection="1">
      <alignment horizontal="center" vertical="center" wrapText="1"/>
    </xf>
    <xf numFmtId="0" fontId="47" fillId="9" borderId="0" xfId="0" applyFont="1" applyFill="1" applyBorder="1" applyAlignment="1" applyProtection="1">
      <alignment horizontal="left" vertical="center" wrapText="1"/>
    </xf>
    <xf numFmtId="0" fontId="67" fillId="9" borderId="15" xfId="0" applyFont="1" applyFill="1" applyBorder="1" applyAlignment="1" applyProtection="1">
      <alignment horizontal="center" vertical="center" wrapText="1"/>
    </xf>
    <xf numFmtId="0" fontId="67" fillId="9" borderId="0" xfId="0" applyFont="1" applyFill="1" applyBorder="1" applyAlignment="1" applyProtection="1">
      <alignment horizontal="center" vertical="center" wrapText="1"/>
    </xf>
    <xf numFmtId="0" fontId="47" fillId="9" borderId="15" xfId="0" applyFont="1" applyFill="1" applyBorder="1" applyAlignment="1" applyProtection="1">
      <alignment horizontal="left" vertical="center" wrapText="1"/>
    </xf>
    <xf numFmtId="1" fontId="54" fillId="9" borderId="15" xfId="0" applyNumberFormat="1" applyFont="1" applyFill="1" applyBorder="1" applyAlignment="1" applyProtection="1">
      <alignment horizontal="center" vertical="center"/>
    </xf>
    <xf numFmtId="0" fontId="67" fillId="9" borderId="16" xfId="0" applyFont="1" applyFill="1" applyBorder="1" applyAlignment="1" applyProtection="1">
      <alignment vertical="center" wrapText="1"/>
    </xf>
    <xf numFmtId="0" fontId="67" fillId="9" borderId="0" xfId="0" applyFont="1" applyFill="1" applyBorder="1" applyAlignment="1" applyProtection="1">
      <alignment vertical="center" wrapText="1"/>
    </xf>
    <xf numFmtId="0" fontId="47" fillId="9" borderId="16" xfId="0" applyFont="1" applyFill="1" applyBorder="1" applyAlignment="1" applyProtection="1">
      <alignment vertical="center" wrapText="1"/>
    </xf>
    <xf numFmtId="0" fontId="47" fillId="9" borderId="0" xfId="0" applyFont="1" applyFill="1" applyBorder="1" applyAlignment="1" applyProtection="1">
      <alignment vertical="center" wrapText="1"/>
    </xf>
    <xf numFmtId="0" fontId="21" fillId="9" borderId="0" xfId="0" applyFont="1" applyFill="1" applyBorder="1" applyAlignment="1" applyProtection="1">
      <alignment vertical="center"/>
    </xf>
    <xf numFmtId="1" fontId="54" fillId="9" borderId="0" xfId="0" applyNumberFormat="1" applyFont="1" applyFill="1" applyBorder="1" applyAlignment="1" applyProtection="1">
      <alignment horizontal="center" vertical="center"/>
    </xf>
    <xf numFmtId="0" fontId="67" fillId="2" borderId="0" xfId="0" applyFont="1" applyFill="1" applyBorder="1" applyAlignment="1" applyProtection="1">
      <alignment horizontal="center" vertical="center" wrapText="1"/>
    </xf>
    <xf numFmtId="0" fontId="47" fillId="2" borderId="0" xfId="0" applyFont="1" applyFill="1" applyBorder="1" applyAlignment="1" applyProtection="1">
      <alignment horizontal="left" vertical="center" wrapText="1"/>
    </xf>
    <xf numFmtId="0" fontId="21" fillId="9" borderId="0" xfId="0" applyFont="1" applyFill="1" applyBorder="1" applyAlignment="1" applyProtection="1">
      <alignment horizontal="left" vertical="center"/>
    </xf>
    <xf numFmtId="0" fontId="78" fillId="3" borderId="12" xfId="0" applyFont="1" applyFill="1" applyBorder="1" applyAlignment="1" applyProtection="1">
      <alignment horizontal="center" vertical="center"/>
      <protection locked="0"/>
    </xf>
    <xf numFmtId="0" fontId="68" fillId="9" borderId="0" xfId="0" applyFont="1" applyFill="1" applyBorder="1" applyAlignment="1" applyProtection="1">
      <alignment vertical="center"/>
    </xf>
    <xf numFmtId="0" fontId="86" fillId="2" borderId="0" xfId="0" applyFont="1" applyFill="1" applyBorder="1" applyAlignment="1" applyProtection="1">
      <alignment horizontal="center" vertical="center"/>
    </xf>
    <xf numFmtId="0" fontId="85" fillId="2" borderId="0" xfId="0" applyFont="1" applyFill="1" applyBorder="1" applyAlignment="1" applyProtection="1">
      <alignment horizontal="center" vertical="center" wrapText="1"/>
    </xf>
    <xf numFmtId="0" fontId="57" fillId="2" borderId="16" xfId="0" applyFont="1" applyFill="1" applyBorder="1" applyAlignment="1" applyProtection="1">
      <alignment horizontal="left"/>
    </xf>
    <xf numFmtId="0" fontId="57" fillId="2" borderId="25" xfId="0" applyFont="1" applyFill="1" applyBorder="1" applyAlignment="1" applyProtection="1">
      <alignment horizontal="left"/>
    </xf>
    <xf numFmtId="0" fontId="57" fillId="2" borderId="17" xfId="0" applyFont="1" applyFill="1" applyBorder="1" applyAlignment="1" applyProtection="1">
      <alignment horizontal="left"/>
    </xf>
    <xf numFmtId="0" fontId="57" fillId="2" borderId="24" xfId="0" applyFont="1" applyFill="1" applyBorder="1" applyAlignment="1" applyProtection="1">
      <alignment horizontal="left"/>
    </xf>
    <xf numFmtId="0" fontId="0" fillId="2" borderId="25" xfId="0" applyFill="1" applyBorder="1" applyProtection="1"/>
    <xf numFmtId="0" fontId="6" fillId="24" borderId="16" xfId="0" applyFont="1" applyFill="1" applyBorder="1" applyAlignment="1" applyProtection="1">
      <alignment horizontal="center" vertical="center"/>
    </xf>
    <xf numFmtId="0" fontId="82" fillId="2" borderId="0" xfId="0" applyFont="1" applyFill="1" applyBorder="1" applyAlignment="1" applyProtection="1">
      <alignment horizontal="left" vertical="center"/>
    </xf>
    <xf numFmtId="0" fontId="78" fillId="2" borderId="0" xfId="0" applyFont="1" applyFill="1" applyBorder="1" applyAlignment="1" applyProtection="1">
      <alignment vertical="center"/>
    </xf>
    <xf numFmtId="0" fontId="57" fillId="24" borderId="16" xfId="0" applyFont="1" applyFill="1" applyBorder="1" applyAlignment="1" applyProtection="1">
      <alignment horizontal="left"/>
    </xf>
    <xf numFmtId="0" fontId="39" fillId="23" borderId="16" xfId="0" applyFont="1" applyFill="1" applyBorder="1" applyAlignment="1" applyProtection="1">
      <alignment vertical="center"/>
    </xf>
    <xf numFmtId="0" fontId="78" fillId="2" borderId="0" xfId="0" applyFont="1" applyFill="1" applyBorder="1" applyAlignment="1" applyProtection="1">
      <alignment horizontal="center" vertical="center"/>
      <protection locked="0"/>
    </xf>
    <xf numFmtId="0" fontId="69" fillId="2" borderId="33" xfId="0" applyFont="1" applyFill="1" applyBorder="1" applyAlignment="1" applyProtection="1">
      <alignment horizontal="center" vertical="center"/>
      <protection locked="0"/>
    </xf>
    <xf numFmtId="1" fontId="54" fillId="2" borderId="33" xfId="0" applyNumberFormat="1" applyFont="1" applyFill="1" applyBorder="1" applyAlignment="1" applyProtection="1">
      <alignment horizontal="center" vertical="center"/>
    </xf>
    <xf numFmtId="0" fontId="27" fillId="7" borderId="37" xfId="0" quotePrefix="1" applyFont="1" applyFill="1" applyBorder="1" applyAlignment="1" applyProtection="1">
      <alignment horizontal="center" vertical="center"/>
    </xf>
    <xf numFmtId="0" fontId="27" fillId="15" borderId="38" xfId="0" quotePrefix="1" applyFont="1" applyFill="1" applyBorder="1" applyAlignment="1" applyProtection="1">
      <alignment horizontal="center" vertical="center"/>
    </xf>
    <xf numFmtId="0" fontId="27" fillId="16" borderId="38" xfId="0" quotePrefix="1" applyFont="1" applyFill="1" applyBorder="1" applyAlignment="1" applyProtection="1">
      <alignment horizontal="center" vertical="center"/>
    </xf>
    <xf numFmtId="0" fontId="27" fillId="4" borderId="39" xfId="0" quotePrefix="1" applyFont="1" applyFill="1" applyBorder="1" applyAlignment="1" applyProtection="1">
      <alignment horizontal="center" vertical="center"/>
    </xf>
    <xf numFmtId="0" fontId="21" fillId="9" borderId="15" xfId="0" applyFont="1" applyFill="1" applyBorder="1" applyAlignment="1" applyProtection="1">
      <alignment horizontal="left" vertical="center" indent="1"/>
    </xf>
    <xf numFmtId="0" fontId="59" fillId="2" borderId="12" xfId="0" applyFont="1" applyFill="1" applyBorder="1" applyAlignment="1" applyProtection="1">
      <alignment horizontal="left" vertical="center" indent="1"/>
      <protection locked="0"/>
    </xf>
    <xf numFmtId="0" fontId="36" fillId="9" borderId="12" xfId="0" applyFont="1" applyFill="1" applyBorder="1" applyAlignment="1">
      <alignment horizontal="left" vertical="center" indent="1"/>
    </xf>
    <xf numFmtId="0" fontId="57" fillId="23" borderId="0" xfId="0" applyFont="1" applyFill="1" applyBorder="1" applyAlignment="1" applyProtection="1">
      <alignment horizontal="left"/>
    </xf>
    <xf numFmtId="0" fontId="57" fillId="23" borderId="16" xfId="0" applyFont="1" applyFill="1" applyBorder="1" applyAlignment="1" applyProtection="1">
      <alignment horizontal="left"/>
    </xf>
    <xf numFmtId="0" fontId="57" fillId="23" borderId="25" xfId="0" applyFont="1" applyFill="1" applyBorder="1" applyAlignment="1" applyProtection="1">
      <alignment horizontal="left"/>
    </xf>
    <xf numFmtId="0" fontId="57" fillId="23" borderId="17" xfId="0" applyFont="1" applyFill="1" applyBorder="1" applyAlignment="1" applyProtection="1">
      <alignment horizontal="left"/>
    </xf>
    <xf numFmtId="0" fontId="57" fillId="23" borderId="24" xfId="0" applyFont="1" applyFill="1" applyBorder="1" applyAlignment="1" applyProtection="1">
      <alignment horizontal="left"/>
    </xf>
    <xf numFmtId="0" fontId="57" fillId="2" borderId="20" xfId="0" applyFont="1" applyFill="1" applyBorder="1" applyAlignment="1" applyProtection="1">
      <alignment horizontal="left"/>
    </xf>
    <xf numFmtId="0" fontId="57" fillId="2" borderId="23" xfId="0" applyFont="1" applyFill="1" applyBorder="1" applyAlignment="1" applyProtection="1">
      <alignment horizontal="left"/>
    </xf>
    <xf numFmtId="0" fontId="6" fillId="23" borderId="23" xfId="0" applyFont="1" applyFill="1" applyBorder="1" applyAlignment="1" applyProtection="1">
      <alignment horizontal="center" vertical="center"/>
    </xf>
    <xf numFmtId="0" fontId="29" fillId="23" borderId="17" xfId="0" applyFont="1" applyFill="1" applyBorder="1" applyAlignment="1" applyProtection="1"/>
    <xf numFmtId="0" fontId="57" fillId="23" borderId="18" xfId="0" applyFont="1" applyFill="1" applyBorder="1" applyAlignment="1" applyProtection="1">
      <alignment horizontal="left"/>
    </xf>
    <xf numFmtId="0" fontId="6" fillId="23" borderId="20" xfId="0" applyFont="1" applyFill="1" applyBorder="1" applyAlignment="1" applyProtection="1">
      <alignment horizontal="center" vertical="center"/>
    </xf>
    <xf numFmtId="0" fontId="29" fillId="23" borderId="16" xfId="0" applyFont="1" applyFill="1" applyBorder="1" applyAlignment="1" applyProtection="1"/>
    <xf numFmtId="0" fontId="6" fillId="23" borderId="19" xfId="0" applyFont="1" applyFill="1" applyBorder="1" applyAlignment="1" applyProtection="1">
      <alignment horizontal="center" vertical="center"/>
    </xf>
    <xf numFmtId="0" fontId="29" fillId="23" borderId="0" xfId="0" applyFont="1" applyFill="1" applyBorder="1" applyAlignment="1" applyProtection="1"/>
    <xf numFmtId="0" fontId="37" fillId="2" borderId="25" xfId="0" applyFont="1" applyFill="1" applyBorder="1" applyAlignment="1" applyProtection="1">
      <alignment vertical="center"/>
    </xf>
    <xf numFmtId="164" fontId="30" fillId="2" borderId="19" xfId="0" applyNumberFormat="1" applyFont="1" applyFill="1" applyBorder="1" applyAlignment="1" applyProtection="1">
      <alignment horizontal="center" vertical="center"/>
    </xf>
    <xf numFmtId="0" fontId="40" fillId="2" borderId="18" xfId="0" applyFont="1" applyFill="1" applyBorder="1" applyAlignment="1" applyProtection="1">
      <alignment horizontal="left" vertical="center" wrapText="1"/>
    </xf>
    <xf numFmtId="164" fontId="8" fillId="2" borderId="19" xfId="0" applyNumberFormat="1" applyFont="1" applyFill="1" applyBorder="1" applyAlignment="1" applyProtection="1">
      <alignment horizontal="left" vertical="center"/>
    </xf>
    <xf numFmtId="0" fontId="40" fillId="2" borderId="18" xfId="0" applyFont="1" applyFill="1" applyBorder="1" applyAlignment="1" applyProtection="1">
      <alignment horizontal="left" vertical="center"/>
    </xf>
    <xf numFmtId="164" fontId="8" fillId="2" borderId="18" xfId="0" applyNumberFormat="1" applyFont="1" applyFill="1" applyBorder="1" applyAlignment="1" applyProtection="1">
      <alignment horizontal="center" vertical="center"/>
    </xf>
    <xf numFmtId="0" fontId="0" fillId="2" borderId="24" xfId="0" applyFill="1" applyBorder="1" applyProtection="1"/>
    <xf numFmtId="14" fontId="32" fillId="2" borderId="0" xfId="0" applyNumberFormat="1" applyFont="1" applyFill="1" applyBorder="1" applyAlignment="1" applyProtection="1">
      <alignment horizontal="center" vertical="center"/>
    </xf>
    <xf numFmtId="164" fontId="30" fillId="2" borderId="18" xfId="0" applyNumberFormat="1" applyFont="1" applyFill="1" applyBorder="1" applyAlignment="1" applyProtection="1">
      <alignment horizontal="center" vertical="center"/>
    </xf>
    <xf numFmtId="164" fontId="8" fillId="2" borderId="23" xfId="0" applyNumberFormat="1" applyFont="1" applyFill="1" applyBorder="1" applyAlignment="1" applyProtection="1">
      <alignment horizontal="left" vertical="center"/>
    </xf>
    <xf numFmtId="164" fontId="8" fillId="2" borderId="17" xfId="0" applyNumberFormat="1" applyFont="1" applyFill="1" applyBorder="1" applyAlignment="1" applyProtection="1">
      <alignment horizontal="left" vertical="center"/>
    </xf>
    <xf numFmtId="164" fontId="8" fillId="2" borderId="24" xfId="0" applyNumberFormat="1" applyFont="1" applyFill="1" applyBorder="1" applyAlignment="1" applyProtection="1">
      <alignment horizontal="left" vertical="center"/>
    </xf>
    <xf numFmtId="167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37" fillId="2" borderId="18" xfId="0" applyFont="1" applyFill="1" applyBorder="1" applyAlignment="1" applyProtection="1">
      <alignment vertical="center"/>
    </xf>
    <xf numFmtId="167" fontId="81" fillId="2" borderId="19" xfId="0" applyNumberFormat="1" applyFont="1" applyFill="1" applyBorder="1" applyAlignment="1" applyProtection="1">
      <alignment vertical="center"/>
      <protection locked="0"/>
    </xf>
    <xf numFmtId="167" fontId="81" fillId="2" borderId="16" xfId="0" applyNumberFormat="1" applyFont="1" applyFill="1" applyBorder="1" applyAlignment="1" applyProtection="1">
      <alignment horizontal="center" vertical="center"/>
      <protection locked="0"/>
    </xf>
    <xf numFmtId="167" fontId="81" fillId="2" borderId="25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left" vertical="center"/>
    </xf>
    <xf numFmtId="0" fontId="59" fillId="23" borderId="30" xfId="369" applyFont="1" applyFill="1" applyBorder="1" applyAlignment="1">
      <alignment horizontal="center" vertical="center"/>
    </xf>
    <xf numFmtId="0" fontId="59" fillId="23" borderId="12" xfId="0" applyFont="1" applyFill="1" applyBorder="1" applyAlignment="1" applyProtection="1">
      <alignment horizontal="center" vertical="center"/>
    </xf>
    <xf numFmtId="0" fontId="59" fillId="2" borderId="27" xfId="0" applyFont="1" applyFill="1" applyBorder="1" applyAlignment="1" applyProtection="1">
      <alignment horizontal="center" vertical="center"/>
    </xf>
    <xf numFmtId="0" fontId="75" fillId="2" borderId="27" xfId="0" quotePrefix="1" applyFont="1" applyFill="1" applyBorder="1" applyAlignment="1" applyProtection="1">
      <alignment horizontal="center" vertical="center"/>
    </xf>
    <xf numFmtId="0" fontId="59" fillId="2" borderId="27" xfId="0" applyFont="1" applyFill="1" applyBorder="1" applyAlignment="1" applyProtection="1">
      <alignment horizontal="center" vertical="center"/>
      <protection locked="0"/>
    </xf>
    <xf numFmtId="0" fontId="66" fillId="2" borderId="27" xfId="0" quotePrefix="1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vertical="center"/>
    </xf>
    <xf numFmtId="0" fontId="36" fillId="23" borderId="12" xfId="0" applyFont="1" applyFill="1" applyBorder="1" applyAlignment="1">
      <alignment horizontal="center" vertical="center"/>
    </xf>
    <xf numFmtId="14" fontId="36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indent="1"/>
    </xf>
    <xf numFmtId="0" fontId="37" fillId="2" borderId="0" xfId="0" applyFont="1" applyFill="1" applyBorder="1" applyAlignment="1" applyProtection="1">
      <alignment horizontal="right" vertical="center" indent="1"/>
    </xf>
    <xf numFmtId="0" fontId="8" fillId="2" borderId="22" xfId="0" applyFont="1" applyFill="1" applyBorder="1" applyAlignment="1" applyProtection="1">
      <alignment horizontal="center" vertical="center"/>
    </xf>
    <xf numFmtId="0" fontId="59" fillId="23" borderId="12" xfId="0" applyFont="1" applyFill="1" applyBorder="1" applyAlignment="1" applyProtection="1">
      <alignment horizontal="left" vertical="center" indent="1"/>
    </xf>
    <xf numFmtId="0" fontId="59" fillId="2" borderId="12" xfId="0" quotePrefix="1" applyFont="1" applyFill="1" applyBorder="1" applyAlignment="1" applyProtection="1">
      <alignment horizontal="left" vertical="center" wrapText="1" indent="1"/>
    </xf>
    <xf numFmtId="0" fontId="59" fillId="2" borderId="12" xfId="0" applyFont="1" applyFill="1" applyBorder="1" applyAlignment="1" applyProtection="1">
      <alignment horizontal="left" vertical="center" wrapText="1" indent="1"/>
      <protection locked="0"/>
    </xf>
    <xf numFmtId="0" fontId="59" fillId="9" borderId="12" xfId="0" applyFont="1" applyFill="1" applyBorder="1" applyAlignment="1" applyProtection="1">
      <alignment horizontal="left" vertical="center" indent="1"/>
      <protection locked="0"/>
    </xf>
    <xf numFmtId="49" fontId="73" fillId="23" borderId="30" xfId="0" applyNumberFormat="1" applyFont="1" applyFill="1" applyBorder="1" applyAlignment="1" applyProtection="1">
      <alignment horizontal="center" vertical="center"/>
    </xf>
    <xf numFmtId="49" fontId="59" fillId="23" borderId="30" xfId="0" applyNumberFormat="1" applyFont="1" applyFill="1" applyBorder="1" applyAlignment="1" applyProtection="1">
      <alignment horizontal="center" vertical="center"/>
    </xf>
    <xf numFmtId="49" fontId="74" fillId="2" borderId="0" xfId="0" applyNumberFormat="1" applyFont="1" applyFill="1" applyAlignment="1" applyProtection="1">
      <alignment horizontal="center" vertical="center"/>
    </xf>
    <xf numFmtId="49" fontId="73" fillId="2" borderId="40" xfId="0" applyNumberFormat="1" applyFont="1" applyFill="1" applyBorder="1" applyAlignment="1" applyProtection="1">
      <alignment horizontal="center" vertical="center"/>
    </xf>
    <xf numFmtId="49" fontId="59" fillId="2" borderId="40" xfId="0" applyNumberFormat="1" applyFont="1" applyFill="1" applyBorder="1" applyAlignment="1" applyProtection="1">
      <alignment horizontal="center" vertical="center"/>
    </xf>
    <xf numFmtId="49" fontId="73" fillId="2" borderId="0" xfId="0" applyNumberFormat="1" applyFont="1" applyFill="1" applyBorder="1" applyAlignment="1" applyProtection="1">
      <alignment horizontal="center" vertical="center"/>
    </xf>
    <xf numFmtId="49" fontId="59" fillId="2" borderId="0" xfId="0" applyNumberFormat="1" applyFont="1" applyFill="1" applyBorder="1" applyAlignment="1" applyProtection="1">
      <alignment horizontal="center" vertical="center"/>
    </xf>
    <xf numFmtId="0" fontId="1" fillId="2" borderId="0" xfId="369" applyFill="1" applyAlignment="1" applyProtection="1">
      <alignment horizontal="center" vertical="center"/>
    </xf>
    <xf numFmtId="49" fontId="61" fillId="2" borderId="0" xfId="0" applyNumberFormat="1" applyFont="1" applyFill="1" applyBorder="1" applyAlignment="1" applyProtection="1">
      <alignment horizontal="center" vertical="center"/>
    </xf>
    <xf numFmtId="49" fontId="58" fillId="2" borderId="0" xfId="0" applyNumberFormat="1" applyFon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 vertical="center"/>
    </xf>
    <xf numFmtId="14" fontId="36" fillId="2" borderId="0" xfId="0" applyNumberFormat="1" applyFont="1" applyFill="1" applyBorder="1" applyAlignment="1" applyProtection="1">
      <alignment horizontal="center" vertical="center"/>
    </xf>
    <xf numFmtId="164" fontId="30" fillId="2" borderId="0" xfId="0" applyNumberFormat="1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left" vertical="center" wrapText="1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59" fillId="22" borderId="14" xfId="0" quotePrefix="1" applyFont="1" applyFill="1" applyBorder="1" applyAlignment="1" applyProtection="1">
      <alignment horizontal="center" vertical="center"/>
      <protection locked="0"/>
    </xf>
    <xf numFmtId="0" fontId="59" fillId="9" borderId="12" xfId="0" applyFont="1" applyFill="1" applyBorder="1" applyAlignment="1" applyProtection="1">
      <alignment horizontal="center" vertical="center"/>
    </xf>
    <xf numFmtId="0" fontId="59" fillId="2" borderId="26" xfId="0" applyFont="1" applyFill="1" applyBorder="1" applyAlignment="1" applyProtection="1">
      <alignment horizontal="left" vertical="center" wrapText="1" indent="1"/>
      <protection locked="0"/>
    </xf>
    <xf numFmtId="0" fontId="59" fillId="2" borderId="41" xfId="0" applyFont="1" applyFill="1" applyBorder="1" applyAlignment="1" applyProtection="1">
      <alignment horizontal="left" vertical="center" indent="1"/>
      <protection locked="0"/>
    </xf>
    <xf numFmtId="0" fontId="65" fillId="2" borderId="18" xfId="0" applyFont="1" applyFill="1" applyBorder="1" applyAlignment="1" applyProtection="1">
      <alignment horizontal="center" vertical="center"/>
      <protection locked="0"/>
    </xf>
    <xf numFmtId="0" fontId="59" fillId="26" borderId="12" xfId="0" applyFont="1" applyFill="1" applyBorder="1" applyAlignment="1" applyProtection="1">
      <alignment horizontal="center" vertical="center"/>
      <protection locked="0"/>
    </xf>
    <xf numFmtId="0" fontId="59" fillId="26" borderId="14" xfId="0" quotePrefix="1" applyFont="1" applyFill="1" applyBorder="1" applyAlignment="1" applyProtection="1">
      <alignment horizontal="center" vertical="center"/>
      <protection locked="0"/>
    </xf>
    <xf numFmtId="0" fontId="59" fillId="27" borderId="12" xfId="0" applyFont="1" applyFill="1" applyBorder="1" applyAlignment="1" applyProtection="1">
      <alignment horizontal="center" vertical="center"/>
      <protection locked="0"/>
    </xf>
    <xf numFmtId="0" fontId="59" fillId="27" borderId="14" xfId="0" quotePrefix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59" fillId="3" borderId="12" xfId="0" applyFont="1" applyFill="1" applyBorder="1" applyAlignment="1" applyProtection="1">
      <alignment horizontal="center" vertical="center"/>
      <protection locked="0"/>
    </xf>
    <xf numFmtId="0" fontId="59" fillId="3" borderId="12" xfId="0" quotePrefix="1" applyFont="1" applyFill="1" applyBorder="1" applyAlignment="1" applyProtection="1">
      <alignment horizontal="center" vertical="center"/>
    </xf>
    <xf numFmtId="0" fontId="59" fillId="2" borderId="26" xfId="0" applyFont="1" applyFill="1" applyBorder="1" applyAlignment="1" applyProtection="1">
      <alignment horizontal="left" vertical="center"/>
      <protection locked="0"/>
    </xf>
    <xf numFmtId="0" fontId="59" fillId="2" borderId="45" xfId="0" applyFont="1" applyFill="1" applyBorder="1" applyAlignment="1" applyProtection="1">
      <alignment horizontal="left" vertical="center"/>
      <protection locked="0"/>
    </xf>
    <xf numFmtId="0" fontId="59" fillId="0" borderId="45" xfId="0" applyFont="1" applyFill="1" applyBorder="1" applyAlignment="1" applyProtection="1">
      <alignment horizontal="center" vertical="center"/>
      <protection locked="0"/>
    </xf>
    <xf numFmtId="0" fontId="59" fillId="2" borderId="46" xfId="0" applyFont="1" applyFill="1" applyBorder="1" applyAlignment="1" applyProtection="1">
      <alignment horizontal="center" vertical="center"/>
      <protection locked="0"/>
    </xf>
    <xf numFmtId="0" fontId="64" fillId="2" borderId="46" xfId="0" applyFont="1" applyFill="1" applyBorder="1" applyAlignment="1" applyProtection="1">
      <alignment horizontal="left" vertical="center"/>
      <protection locked="0"/>
    </xf>
    <xf numFmtId="0" fontId="59" fillId="19" borderId="20" xfId="0" applyFont="1" applyFill="1" applyBorder="1" applyAlignment="1" applyProtection="1">
      <alignment horizontal="center" vertical="center"/>
      <protection locked="0"/>
    </xf>
    <xf numFmtId="0" fontId="59" fillId="2" borderId="46" xfId="0" applyFont="1" applyFill="1" applyBorder="1" applyAlignment="1" applyProtection="1">
      <alignment horizontal="left" vertical="center"/>
      <protection locked="0"/>
    </xf>
    <xf numFmtId="0" fontId="59" fillId="2" borderId="12" xfId="0" applyFont="1" applyFill="1" applyBorder="1" applyAlignment="1" applyProtection="1">
      <alignment horizontal="left" vertical="center" wrapText="1"/>
      <protection locked="0"/>
    </xf>
    <xf numFmtId="0" fontId="59" fillId="2" borderId="0" xfId="0" applyFont="1" applyFill="1" applyBorder="1" applyAlignment="1" applyProtection="1">
      <alignment horizontal="left" vertical="center" wrapText="1"/>
      <protection locked="0"/>
    </xf>
    <xf numFmtId="0" fontId="8" fillId="13" borderId="42" xfId="0" applyFont="1" applyFill="1" applyBorder="1" applyAlignment="1">
      <alignment horizontal="center" vertical="center"/>
    </xf>
    <xf numFmtId="0" fontId="59" fillId="2" borderId="42" xfId="0" applyFont="1" applyFill="1" applyBorder="1" applyAlignment="1" applyProtection="1">
      <alignment horizontal="left" vertical="center" wrapText="1"/>
      <protection locked="0"/>
    </xf>
    <xf numFmtId="0" fontId="66" fillId="2" borderId="26" xfId="0" applyFont="1" applyFill="1" applyBorder="1" applyAlignment="1" applyProtection="1">
      <alignment horizontal="center" vertical="center"/>
      <protection locked="0"/>
    </xf>
    <xf numFmtId="0" fontId="59" fillId="26" borderId="20" xfId="0" applyFont="1" applyFill="1" applyBorder="1" applyAlignment="1" applyProtection="1">
      <alignment horizontal="center" vertical="center"/>
      <protection locked="0"/>
    </xf>
    <xf numFmtId="0" fontId="59" fillId="3" borderId="14" xfId="0" quotePrefix="1" applyFont="1" applyFill="1" applyBorder="1" applyAlignment="1" applyProtection="1">
      <alignment horizontal="center" vertical="center"/>
      <protection locked="0"/>
    </xf>
    <xf numFmtId="0" fontId="67" fillId="27" borderId="0" xfId="0" applyFont="1" applyFill="1" applyBorder="1" applyAlignment="1" applyProtection="1">
      <alignment horizontal="center" vertical="center" wrapText="1"/>
    </xf>
    <xf numFmtId="0" fontId="91" fillId="0" borderId="47" xfId="0" applyFont="1" applyBorder="1" applyAlignment="1">
      <alignment horizontal="left" vertical="center"/>
    </xf>
    <xf numFmtId="0" fontId="91" fillId="29" borderId="47" xfId="0" applyFont="1" applyFill="1" applyBorder="1" applyAlignment="1">
      <alignment horizontal="left" vertical="center"/>
    </xf>
    <xf numFmtId="0" fontId="91" fillId="30" borderId="47" xfId="0" applyFont="1" applyFill="1" applyBorder="1" applyAlignment="1">
      <alignment horizontal="left" vertical="center"/>
    </xf>
    <xf numFmtId="0" fontId="91" fillId="31" borderId="47" xfId="0" applyFont="1" applyFill="1" applyBorder="1" applyAlignment="1">
      <alignment horizontal="left" vertical="center"/>
    </xf>
    <xf numFmtId="0" fontId="91" fillId="3" borderId="47" xfId="0" applyFont="1" applyFill="1" applyBorder="1" applyAlignment="1">
      <alignment horizontal="left" vertical="center"/>
    </xf>
    <xf numFmtId="0" fontId="91" fillId="32" borderId="47" xfId="0" applyFont="1" applyFill="1" applyBorder="1" applyAlignment="1">
      <alignment horizontal="left" vertical="center"/>
    </xf>
    <xf numFmtId="0" fontId="91" fillId="8" borderId="47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4" borderId="47" xfId="0" applyFont="1" applyFill="1" applyBorder="1" applyAlignment="1">
      <alignment horizontal="left" vertical="center"/>
    </xf>
    <xf numFmtId="0" fontId="20" fillId="2" borderId="0" xfId="0" applyFont="1" applyFill="1" applyBorder="1" applyAlignment="1" applyProtection="1">
      <alignment horizontal="center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164" fontId="30" fillId="2" borderId="0" xfId="0" applyNumberFormat="1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left" vertical="center" wrapText="1"/>
    </xf>
    <xf numFmtId="0" fontId="36" fillId="9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24" fillId="0" borderId="0" xfId="0" applyFont="1" applyFill="1" applyBorder="1" applyAlignment="1" applyProtection="1">
      <alignment vertical="center"/>
    </xf>
    <xf numFmtId="0" fontId="45" fillId="0" borderId="0" xfId="0" applyFont="1" applyFill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center" wrapText="1"/>
    </xf>
    <xf numFmtId="0" fontId="47" fillId="0" borderId="0" xfId="0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quotePrefix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0" fillId="2" borderId="48" xfId="0" applyFill="1" applyBorder="1" applyProtection="1"/>
    <xf numFmtId="0" fontId="34" fillId="9" borderId="19" xfId="0" applyFont="1" applyFill="1" applyBorder="1" applyAlignment="1" applyProtection="1">
      <alignment vertical="center"/>
    </xf>
    <xf numFmtId="0" fontId="34" fillId="9" borderId="0" xfId="0" applyFont="1" applyFill="1" applyBorder="1" applyAlignment="1" applyProtection="1">
      <alignment vertical="center"/>
    </xf>
    <xf numFmtId="0" fontId="39" fillId="9" borderId="0" xfId="0" applyFont="1" applyFill="1" applyBorder="1" applyAlignment="1" applyProtection="1">
      <alignment vertical="center"/>
    </xf>
    <xf numFmtId="0" fontId="70" fillId="9" borderId="0" xfId="0" applyFont="1" applyFill="1" applyBorder="1" applyAlignment="1" applyProtection="1">
      <alignment wrapText="1"/>
    </xf>
    <xf numFmtId="0" fontId="66" fillId="9" borderId="0" xfId="0" applyFont="1" applyFill="1" applyBorder="1" applyAlignment="1" applyProtection="1">
      <alignment horizontal="center" vertical="center"/>
    </xf>
    <xf numFmtId="0" fontId="67" fillId="9" borderId="16" xfId="0" applyFont="1" applyFill="1" applyBorder="1" applyAlignment="1" applyProtection="1">
      <alignment horizontal="center" vertical="center" wrapText="1"/>
    </xf>
    <xf numFmtId="0" fontId="47" fillId="9" borderId="16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indent="1"/>
    </xf>
    <xf numFmtId="1" fontId="54" fillId="9" borderId="16" xfId="0" applyNumberFormat="1" applyFont="1" applyFill="1" applyBorder="1" applyAlignment="1" applyProtection="1">
      <alignment horizontal="center" vertical="center"/>
    </xf>
    <xf numFmtId="166" fontId="36" fillId="9" borderId="0" xfId="0" applyNumberFormat="1" applyFont="1" applyFill="1" applyBorder="1" applyAlignment="1" applyProtection="1">
      <alignment vertical="center"/>
    </xf>
    <xf numFmtId="0" fontId="8" fillId="13" borderId="13" xfId="0" applyFont="1" applyFill="1" applyBorder="1" applyAlignment="1">
      <alignment horizontal="center" vertical="center"/>
    </xf>
    <xf numFmtId="0" fontId="91" fillId="0" borderId="50" xfId="0" applyFont="1" applyBorder="1" applyAlignment="1">
      <alignment horizontal="left" vertical="center"/>
    </xf>
    <xf numFmtId="0" fontId="91" fillId="29" borderId="50" xfId="0" applyFont="1" applyFill="1" applyBorder="1" applyAlignment="1">
      <alignment horizontal="left" vertical="center"/>
    </xf>
    <xf numFmtId="0" fontId="91" fillId="30" borderId="50" xfId="0" applyFont="1" applyFill="1" applyBorder="1" applyAlignment="1">
      <alignment horizontal="left" vertical="center"/>
    </xf>
    <xf numFmtId="0" fontId="91" fillId="31" borderId="50" xfId="0" applyFont="1" applyFill="1" applyBorder="1" applyAlignment="1">
      <alignment horizontal="left" vertical="center"/>
    </xf>
    <xf numFmtId="0" fontId="91" fillId="3" borderId="50" xfId="0" applyFont="1" applyFill="1" applyBorder="1" applyAlignment="1">
      <alignment horizontal="left" vertical="center"/>
    </xf>
    <xf numFmtId="0" fontId="91" fillId="32" borderId="50" xfId="0" applyFont="1" applyFill="1" applyBorder="1" applyAlignment="1">
      <alignment horizontal="left" vertical="center"/>
    </xf>
    <xf numFmtId="0" fontId="91" fillId="8" borderId="50" xfId="0" applyFont="1" applyFill="1" applyBorder="1" applyAlignment="1">
      <alignment horizontal="left" vertical="center"/>
    </xf>
    <xf numFmtId="0" fontId="91" fillId="33" borderId="50" xfId="0" applyFont="1" applyFill="1" applyBorder="1" applyAlignment="1">
      <alignment horizontal="left" vertical="center"/>
    </xf>
    <xf numFmtId="0" fontId="91" fillId="34" borderId="50" xfId="0" applyFont="1" applyFill="1" applyBorder="1" applyAlignment="1">
      <alignment horizontal="left" vertical="center"/>
    </xf>
    <xf numFmtId="0" fontId="64" fillId="2" borderId="12" xfId="0" applyFont="1" applyFill="1" applyBorder="1" applyAlignment="1" applyProtection="1">
      <alignment horizontal="center" vertical="center"/>
      <protection locked="0"/>
    </xf>
    <xf numFmtId="0" fontId="0" fillId="9" borderId="35" xfId="0" applyFill="1" applyBorder="1" applyAlignment="1" applyProtection="1">
      <alignment horizontal="center" vertical="center"/>
    </xf>
    <xf numFmtId="0" fontId="0" fillId="9" borderId="36" xfId="0" applyFill="1" applyBorder="1" applyAlignment="1" applyProtection="1">
      <alignment horizontal="center" vertical="center"/>
    </xf>
    <xf numFmtId="0" fontId="66" fillId="2" borderId="12" xfId="0" quotePrefix="1" applyFont="1" applyFill="1" applyBorder="1" applyAlignment="1" applyProtection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57" fillId="2" borderId="0" xfId="0" applyFont="1" applyFill="1" applyBorder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right"/>
    </xf>
    <xf numFmtId="0" fontId="36" fillId="9" borderId="14" xfId="0" applyFont="1" applyFill="1" applyBorder="1" applyAlignment="1">
      <alignment horizontal="center" vertical="center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59" fillId="27" borderId="42" xfId="0" applyFont="1" applyFill="1" applyBorder="1" applyAlignment="1" applyProtection="1">
      <alignment horizontal="center" vertical="center"/>
      <protection locked="0"/>
    </xf>
    <xf numFmtId="0" fontId="36" fillId="9" borderId="14" xfId="0" applyFont="1" applyFill="1" applyBorder="1" applyAlignment="1">
      <alignment horizontal="center" vertical="center"/>
    </xf>
    <xf numFmtId="49" fontId="4" fillId="2" borderId="30" xfId="365" applyNumberFormat="1" applyFill="1" applyBorder="1" applyAlignment="1" applyProtection="1">
      <alignment horizontal="center" vertical="center"/>
      <protection locked="0"/>
    </xf>
    <xf numFmtId="0" fontId="59" fillId="38" borderId="12" xfId="0" applyFont="1" applyFill="1" applyBorder="1" applyAlignment="1" applyProtection="1">
      <alignment horizontal="center" vertical="center"/>
      <protection locked="0"/>
    </xf>
    <xf numFmtId="0" fontId="59" fillId="36" borderId="12" xfId="0" applyFont="1" applyFill="1" applyBorder="1" applyAlignment="1" applyProtection="1">
      <alignment horizontal="center" vertical="center"/>
      <protection locked="0"/>
    </xf>
    <xf numFmtId="0" fontId="59" fillId="36" borderId="14" xfId="0" quotePrefix="1" applyFont="1" applyFill="1" applyBorder="1" applyAlignment="1" applyProtection="1">
      <alignment horizontal="center" vertical="center"/>
      <protection locked="0"/>
    </xf>
    <xf numFmtId="0" fontId="59" fillId="2" borderId="26" xfId="0" applyFont="1" applyFill="1" applyBorder="1" applyAlignment="1" applyProtection="1">
      <alignment horizontal="left" vertical="center" wrapText="1"/>
      <protection locked="0"/>
    </xf>
    <xf numFmtId="0" fontId="59" fillId="36" borderId="42" xfId="0" applyFont="1" applyFill="1" applyBorder="1" applyAlignment="1" applyProtection="1">
      <alignment horizontal="center" vertical="center"/>
      <protection locked="0"/>
    </xf>
    <xf numFmtId="0" fontId="36" fillId="27" borderId="14" xfId="0" applyFont="1" applyFill="1" applyBorder="1" applyAlignment="1">
      <alignment horizontal="center" vertical="center"/>
    </xf>
    <xf numFmtId="0" fontId="59" fillId="25" borderId="14" xfId="0" quotePrefix="1" applyFont="1" applyFill="1" applyBorder="1" applyAlignment="1" applyProtection="1">
      <alignment horizontal="center" vertical="center"/>
      <protection locked="0"/>
    </xf>
    <xf numFmtId="0" fontId="95" fillId="2" borderId="33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9" borderId="19" xfId="0" applyFill="1" applyBorder="1" applyAlignment="1" applyProtection="1">
      <alignment horizontal="center" vertical="center"/>
      <protection locked="0"/>
    </xf>
    <xf numFmtId="0" fontId="0" fillId="9" borderId="0" xfId="0" applyFill="1" applyBorder="1" applyProtection="1">
      <protection locked="0"/>
    </xf>
    <xf numFmtId="0" fontId="67" fillId="9" borderId="27" xfId="0" applyFont="1" applyFill="1" applyBorder="1" applyAlignment="1" applyProtection="1">
      <alignment horizontal="center" vertical="center" wrapText="1"/>
      <protection locked="0"/>
    </xf>
    <xf numFmtId="0" fontId="47" fillId="9" borderId="0" xfId="0" applyFont="1" applyFill="1" applyBorder="1" applyAlignment="1" applyProtection="1">
      <alignment horizontal="left" vertical="center" wrapText="1"/>
      <protection locked="0"/>
    </xf>
    <xf numFmtId="164" fontId="8" fillId="9" borderId="0" xfId="0" applyNumberFormat="1" applyFont="1" applyFill="1" applyBorder="1" applyAlignment="1" applyProtection="1">
      <alignment horizontal="center" vertical="center"/>
      <protection locked="0"/>
    </xf>
    <xf numFmtId="0" fontId="7" fillId="9" borderId="0" xfId="0" quotePrefix="1" applyFont="1" applyFill="1" applyBorder="1" applyAlignment="1" applyProtection="1">
      <alignment vertical="center"/>
      <protection locked="0"/>
    </xf>
    <xf numFmtId="0" fontId="8" fillId="9" borderId="0" xfId="0" applyFont="1" applyFill="1" applyBorder="1" applyAlignment="1" applyProtection="1">
      <alignment vertical="center"/>
      <protection locked="0"/>
    </xf>
    <xf numFmtId="1" fontId="42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2" borderId="18" xfId="0" applyFill="1" applyBorder="1" applyProtection="1"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protection locked="0"/>
    </xf>
    <xf numFmtId="0" fontId="32" fillId="2" borderId="0" xfId="0" applyFont="1" applyFill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164" fontId="18" fillId="2" borderId="0" xfId="0" applyNumberFormat="1" applyFont="1" applyFill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67" fillId="9" borderId="15" xfId="0" applyFont="1" applyFill="1" applyBorder="1" applyAlignment="1" applyProtection="1">
      <alignment horizontal="center" vertical="center" wrapText="1"/>
      <protection locked="0"/>
    </xf>
    <xf numFmtId="0" fontId="67" fillId="9" borderId="0" xfId="0" applyFont="1" applyFill="1" applyBorder="1" applyAlignment="1" applyProtection="1">
      <alignment horizontal="center" vertical="center" wrapText="1"/>
      <protection locked="0"/>
    </xf>
    <xf numFmtId="0" fontId="47" fillId="9" borderId="15" xfId="0" applyFont="1" applyFill="1" applyBorder="1" applyAlignment="1" applyProtection="1">
      <alignment horizontal="left" vertical="center" wrapText="1" indent="1"/>
      <protection locked="0"/>
    </xf>
    <xf numFmtId="0" fontId="21" fillId="9" borderId="15" xfId="0" applyFont="1" applyFill="1" applyBorder="1" applyAlignment="1" applyProtection="1">
      <alignment horizontal="left" vertical="center" indent="1"/>
      <protection locked="0"/>
    </xf>
    <xf numFmtId="1" fontId="54" fillId="9" borderId="15" xfId="0" applyNumberFormat="1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Border="1" applyAlignment="1" applyProtection="1">
      <alignment horizontal="center" vertical="center"/>
      <protection locked="0"/>
    </xf>
    <xf numFmtId="0" fontId="24" fillId="9" borderId="0" xfId="0" applyFont="1" applyFill="1" applyBorder="1" applyAlignment="1" applyProtection="1">
      <alignment vertical="center"/>
      <protection locked="0"/>
    </xf>
    <xf numFmtId="14" fontId="8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9" borderId="19" xfId="0" applyFont="1" applyFill="1" applyBorder="1" applyAlignment="1" applyProtection="1">
      <alignment vertical="center"/>
      <protection locked="0"/>
    </xf>
    <xf numFmtId="0" fontId="0" fillId="9" borderId="1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7" fillId="9" borderId="15" xfId="0" applyFont="1" applyFill="1" applyBorder="1" applyAlignment="1" applyProtection="1">
      <alignment horizontal="left" vertical="center" wrapText="1"/>
      <protection locked="0"/>
    </xf>
    <xf numFmtId="0" fontId="47" fillId="9" borderId="0" xfId="0" applyFont="1" applyFill="1" applyBorder="1" applyAlignment="1" applyProtection="1">
      <alignment vertical="center"/>
      <protection locked="0"/>
    </xf>
    <xf numFmtId="0" fontId="47" fillId="9" borderId="0" xfId="0" applyFont="1" applyFill="1" applyBorder="1" applyAlignment="1" applyProtection="1">
      <alignment horizontal="left" vertical="center"/>
      <protection locked="0"/>
    </xf>
    <xf numFmtId="0" fontId="36" fillId="9" borderId="12" xfId="0" applyFont="1" applyFill="1" applyBorder="1" applyAlignment="1" applyProtection="1">
      <alignment horizontal="center" vertical="center"/>
      <protection locked="0"/>
    </xf>
    <xf numFmtId="14" fontId="39" fillId="2" borderId="0" xfId="0" applyNumberFormat="1" applyFont="1" applyFill="1" applyBorder="1" applyAlignment="1" applyProtection="1">
      <alignment horizontal="center" vertical="center"/>
    </xf>
    <xf numFmtId="0" fontId="84" fillId="9" borderId="19" xfId="0" applyFont="1" applyFill="1" applyBorder="1" applyAlignment="1" applyProtection="1">
      <alignment horizontal="center" vertical="center"/>
    </xf>
    <xf numFmtId="0" fontId="84" fillId="9" borderId="0" xfId="0" applyFont="1" applyFill="1" applyBorder="1" applyAlignment="1" applyProtection="1">
      <alignment horizontal="center" vertical="center"/>
    </xf>
    <xf numFmtId="0" fontId="39" fillId="9" borderId="18" xfId="0" applyFont="1" applyFill="1" applyBorder="1" applyAlignment="1" applyProtection="1">
      <alignment horizontal="center" vertical="center"/>
    </xf>
    <xf numFmtId="0" fontId="68" fillId="27" borderId="20" xfId="0" applyFont="1" applyFill="1" applyBorder="1" applyAlignment="1" applyProtection="1">
      <alignment horizontal="center" vertical="center"/>
    </xf>
    <xf numFmtId="0" fontId="68" fillId="27" borderId="25" xfId="0" applyFont="1" applyFill="1" applyBorder="1" applyAlignment="1" applyProtection="1">
      <alignment horizontal="center" vertical="center"/>
    </xf>
    <xf numFmtId="0" fontId="68" fillId="27" borderId="19" xfId="0" applyFont="1" applyFill="1" applyBorder="1" applyAlignment="1" applyProtection="1">
      <alignment horizontal="center" vertical="center"/>
    </xf>
    <xf numFmtId="0" fontId="68" fillId="27" borderId="18" xfId="0" applyFont="1" applyFill="1" applyBorder="1" applyAlignment="1" applyProtection="1">
      <alignment horizontal="center" vertical="center"/>
    </xf>
    <xf numFmtId="0" fontId="68" fillId="27" borderId="23" xfId="0" applyFont="1" applyFill="1" applyBorder="1" applyAlignment="1" applyProtection="1">
      <alignment horizontal="center" vertical="center"/>
    </xf>
    <xf numFmtId="0" fontId="68" fillId="27" borderId="24" xfId="0" applyFont="1" applyFill="1" applyBorder="1" applyAlignment="1" applyProtection="1">
      <alignment horizontal="center" vertical="center"/>
    </xf>
    <xf numFmtId="0" fontId="94" fillId="9" borderId="0" xfId="0" applyFont="1" applyFill="1" applyBorder="1" applyAlignment="1" applyProtection="1">
      <alignment horizontal="left" wrapText="1"/>
    </xf>
    <xf numFmtId="0" fontId="66" fillId="3" borderId="13" xfId="0" applyFont="1" applyFill="1" applyBorder="1" applyAlignment="1" applyProtection="1">
      <alignment horizontal="center" vertical="center"/>
    </xf>
    <xf numFmtId="0" fontId="66" fillId="3" borderId="15" xfId="0" applyFont="1" applyFill="1" applyBorder="1" applyAlignment="1" applyProtection="1">
      <alignment horizontal="center" vertical="center"/>
    </xf>
    <xf numFmtId="0" fontId="66" fillId="3" borderId="14" xfId="0" applyFont="1" applyFill="1" applyBorder="1" applyAlignment="1" applyProtection="1">
      <alignment horizontal="center" vertical="center"/>
    </xf>
    <xf numFmtId="166" fontId="36" fillId="3" borderId="26" xfId="0" applyNumberFormat="1" applyFont="1" applyFill="1" applyBorder="1" applyAlignment="1" applyProtection="1">
      <alignment horizontal="center" vertical="center"/>
    </xf>
    <xf numFmtId="166" fontId="36" fillId="3" borderId="28" xfId="0" applyNumberFormat="1" applyFont="1" applyFill="1" applyBorder="1" applyAlignment="1" applyProtection="1">
      <alignment horizontal="center" vertical="center"/>
    </xf>
    <xf numFmtId="0" fontId="67" fillId="27" borderId="13" xfId="0" applyFont="1" applyFill="1" applyBorder="1" applyAlignment="1" applyProtection="1">
      <alignment horizontal="center" vertical="center" wrapText="1"/>
      <protection locked="0"/>
    </xf>
    <xf numFmtId="0" fontId="67" fillId="27" borderId="14" xfId="0" applyFont="1" applyFill="1" applyBorder="1" applyAlignment="1" applyProtection="1">
      <alignment horizontal="center" vertical="center" wrapText="1"/>
      <protection locked="0"/>
    </xf>
    <xf numFmtId="0" fontId="47" fillId="2" borderId="13" xfId="0" applyFont="1" applyFill="1" applyBorder="1" applyAlignment="1" applyProtection="1">
      <alignment horizontal="left" vertical="center" wrapText="1" indent="1"/>
    </xf>
    <xf numFmtId="0" fontId="47" fillId="2" borderId="15" xfId="0" applyFont="1" applyFill="1" applyBorder="1" applyAlignment="1" applyProtection="1">
      <alignment horizontal="left" vertical="center" wrapText="1" indent="1"/>
    </xf>
    <xf numFmtId="0" fontId="47" fillId="2" borderId="14" xfId="0" applyFont="1" applyFill="1" applyBorder="1" applyAlignment="1" applyProtection="1">
      <alignment horizontal="left" vertical="center" wrapText="1" indent="1"/>
    </xf>
    <xf numFmtId="0" fontId="21" fillId="2" borderId="13" xfId="0" applyFont="1" applyFill="1" applyBorder="1" applyAlignment="1" applyProtection="1">
      <alignment horizontal="left" vertical="center" indent="1"/>
    </xf>
    <xf numFmtId="0" fontId="21" fillId="2" borderId="15" xfId="0" applyFont="1" applyFill="1" applyBorder="1" applyAlignment="1" applyProtection="1">
      <alignment horizontal="left" vertical="center" indent="1"/>
    </xf>
    <xf numFmtId="0" fontId="21" fillId="2" borderId="14" xfId="0" applyFont="1" applyFill="1" applyBorder="1" applyAlignment="1" applyProtection="1">
      <alignment horizontal="left" vertical="center" indent="1"/>
    </xf>
    <xf numFmtId="0" fontId="68" fillId="14" borderId="20" xfId="0" applyFont="1" applyFill="1" applyBorder="1" applyAlignment="1" applyProtection="1">
      <alignment horizontal="center" vertical="center"/>
    </xf>
    <xf numFmtId="0" fontId="68" fillId="14" borderId="25" xfId="0" applyFont="1" applyFill="1" applyBorder="1" applyAlignment="1" applyProtection="1">
      <alignment horizontal="center" vertical="center"/>
    </xf>
    <xf numFmtId="0" fontId="68" fillId="14" borderId="19" xfId="0" applyFont="1" applyFill="1" applyBorder="1" applyAlignment="1" applyProtection="1">
      <alignment horizontal="center" vertical="center"/>
    </xf>
    <xf numFmtId="0" fontId="68" fillId="14" borderId="18" xfId="0" applyFont="1" applyFill="1" applyBorder="1" applyAlignment="1" applyProtection="1">
      <alignment horizontal="center" vertical="center"/>
    </xf>
    <xf numFmtId="0" fontId="68" fillId="14" borderId="23" xfId="0" applyFont="1" applyFill="1" applyBorder="1" applyAlignment="1" applyProtection="1">
      <alignment horizontal="center" vertical="center"/>
    </xf>
    <xf numFmtId="0" fontId="68" fillId="14" borderId="24" xfId="0" applyFont="1" applyFill="1" applyBorder="1" applyAlignment="1" applyProtection="1">
      <alignment horizontal="center" vertical="center"/>
    </xf>
    <xf numFmtId="0" fontId="70" fillId="9" borderId="0" xfId="0" applyFont="1" applyFill="1" applyBorder="1" applyAlignment="1" applyProtection="1">
      <alignment horizontal="left" wrapText="1"/>
    </xf>
    <xf numFmtId="0" fontId="67" fillId="2" borderId="13" xfId="0" applyFont="1" applyFill="1" applyBorder="1" applyAlignment="1" applyProtection="1">
      <alignment horizontal="center" vertical="center" wrapText="1"/>
      <protection locked="0"/>
    </xf>
    <xf numFmtId="0" fontId="67" fillId="2" borderId="14" xfId="0" applyFont="1" applyFill="1" applyBorder="1" applyAlignment="1" applyProtection="1">
      <alignment horizontal="center" vertical="center" wrapText="1"/>
      <protection locked="0"/>
    </xf>
    <xf numFmtId="0" fontId="41" fillId="3" borderId="13" xfId="0" applyFont="1" applyFill="1" applyBorder="1" applyAlignment="1" applyProtection="1">
      <alignment horizontal="left" vertical="center" indent="1"/>
      <protection locked="0"/>
    </xf>
    <xf numFmtId="0" fontId="41" fillId="3" borderId="15" xfId="0" applyFont="1" applyFill="1" applyBorder="1" applyAlignment="1" applyProtection="1">
      <alignment horizontal="left" vertical="center" indent="1"/>
      <protection locked="0"/>
    </xf>
    <xf numFmtId="0" fontId="41" fillId="3" borderId="14" xfId="0" applyFont="1" applyFill="1" applyBorder="1" applyAlignment="1" applyProtection="1">
      <alignment horizontal="left" vertical="center" indent="1"/>
      <protection locked="0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18" fillId="13" borderId="13" xfId="0" applyFont="1" applyFill="1" applyBorder="1" applyAlignment="1" applyProtection="1">
      <alignment horizontal="center" vertical="center"/>
    </xf>
    <xf numFmtId="0" fontId="18" fillId="13" borderId="15" xfId="0" applyFont="1" applyFill="1" applyBorder="1" applyAlignment="1" applyProtection="1">
      <alignment horizontal="center" vertical="center"/>
    </xf>
    <xf numFmtId="0" fontId="18" fillId="13" borderId="14" xfId="0" applyFont="1" applyFill="1" applyBorder="1" applyAlignment="1" applyProtection="1">
      <alignment horizontal="center" vertical="center"/>
    </xf>
    <xf numFmtId="0" fontId="43" fillId="2" borderId="15" xfId="0" applyFont="1" applyFill="1" applyBorder="1" applyAlignment="1" applyProtection="1">
      <alignment horizontal="left" vertical="top"/>
    </xf>
    <xf numFmtId="0" fontId="76" fillId="2" borderId="31" xfId="0" applyFont="1" applyFill="1" applyBorder="1" applyAlignment="1" applyProtection="1">
      <alignment horizontal="left" vertical="center" indent="1"/>
      <protection locked="0"/>
    </xf>
    <xf numFmtId="0" fontId="76" fillId="2" borderId="10" xfId="0" applyFont="1" applyFill="1" applyBorder="1" applyAlignment="1" applyProtection="1">
      <alignment horizontal="left" vertical="center" indent="1"/>
      <protection locked="0"/>
    </xf>
    <xf numFmtId="0" fontId="76" fillId="2" borderId="13" xfId="0" applyFont="1" applyFill="1" applyBorder="1" applyAlignment="1" applyProtection="1">
      <alignment horizontal="center" vertical="center"/>
    </xf>
    <xf numFmtId="0" fontId="76" fillId="2" borderId="15" xfId="0" applyFont="1" applyFill="1" applyBorder="1" applyAlignment="1" applyProtection="1">
      <alignment horizontal="center" vertical="center"/>
    </xf>
    <xf numFmtId="0" fontId="76" fillId="2" borderId="14" xfId="0" applyFont="1" applyFill="1" applyBorder="1" applyAlignment="1" applyProtection="1">
      <alignment horizontal="center" vertical="center"/>
    </xf>
    <xf numFmtId="0" fontId="41" fillId="9" borderId="13" xfId="0" applyFont="1" applyFill="1" applyBorder="1" applyAlignment="1" applyProtection="1">
      <alignment horizontal="left" vertical="center" indent="1"/>
      <protection locked="0"/>
    </xf>
    <xf numFmtId="0" fontId="41" fillId="9" borderId="15" xfId="0" applyFont="1" applyFill="1" applyBorder="1" applyAlignment="1" applyProtection="1">
      <alignment horizontal="left" vertical="center" indent="1"/>
      <protection locked="0"/>
    </xf>
    <xf numFmtId="0" fontId="41" fillId="9" borderId="14" xfId="0" applyFont="1" applyFill="1" applyBorder="1" applyAlignment="1" applyProtection="1">
      <alignment horizontal="left" vertical="center" indent="1"/>
      <protection locked="0"/>
    </xf>
    <xf numFmtId="0" fontId="76" fillId="9" borderId="13" xfId="0" applyFont="1" applyFill="1" applyBorder="1" applyAlignment="1" applyProtection="1">
      <alignment horizontal="center" vertical="center"/>
      <protection locked="0"/>
    </xf>
    <xf numFmtId="0" fontId="76" fillId="9" borderId="15" xfId="0" applyFont="1" applyFill="1" applyBorder="1" applyAlignment="1" applyProtection="1">
      <alignment horizontal="center" vertical="center"/>
      <protection locked="0"/>
    </xf>
    <xf numFmtId="0" fontId="76" fillId="9" borderId="14" xfId="0" applyFont="1" applyFill="1" applyBorder="1" applyAlignment="1" applyProtection="1">
      <alignment horizontal="center" vertical="center"/>
      <protection locked="0"/>
    </xf>
    <xf numFmtId="0" fontId="76" fillId="2" borderId="13" xfId="0" applyFont="1" applyFill="1" applyBorder="1" applyAlignment="1" applyProtection="1">
      <alignment horizontal="left" vertical="center"/>
      <protection locked="0"/>
    </xf>
    <xf numFmtId="0" fontId="76" fillId="2" borderId="15" xfId="0" applyFont="1" applyFill="1" applyBorder="1" applyAlignment="1" applyProtection="1">
      <alignment horizontal="left" vertical="center"/>
      <protection locked="0"/>
    </xf>
    <xf numFmtId="0" fontId="76" fillId="2" borderId="14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right" vertical="center"/>
    </xf>
    <xf numFmtId="164" fontId="30" fillId="2" borderId="15" xfId="0" applyNumberFormat="1" applyFont="1" applyFill="1" applyBorder="1" applyAlignment="1" applyProtection="1">
      <alignment horizontal="center" vertical="center"/>
    </xf>
    <xf numFmtId="164" fontId="30" fillId="2" borderId="16" xfId="0" applyNumberFormat="1" applyFont="1" applyFill="1" applyBorder="1" applyAlignment="1" applyProtection="1">
      <alignment horizontal="center" vertical="center"/>
    </xf>
    <xf numFmtId="0" fontId="40" fillId="2" borderId="16" xfId="0" applyFont="1" applyFill="1" applyBorder="1" applyAlignment="1" applyProtection="1">
      <alignment horizontal="left" vertical="center" wrapText="1"/>
    </xf>
    <xf numFmtId="0" fontId="37" fillId="9" borderId="13" xfId="0" applyFont="1" applyFill="1" applyBorder="1" applyAlignment="1" applyProtection="1">
      <alignment horizontal="center" vertical="center"/>
    </xf>
    <xf numFmtId="0" fontId="37" fillId="9" borderId="15" xfId="0" applyFont="1" applyFill="1" applyBorder="1" applyAlignment="1" applyProtection="1">
      <alignment horizontal="center" vertical="center"/>
    </xf>
    <xf numFmtId="0" fontId="37" fillId="9" borderId="14" xfId="0" applyFont="1" applyFill="1" applyBorder="1" applyAlignment="1" applyProtection="1">
      <alignment horizontal="center" vertical="center"/>
    </xf>
    <xf numFmtId="0" fontId="67" fillId="36" borderId="13" xfId="0" applyFont="1" applyFill="1" applyBorder="1" applyAlignment="1" applyProtection="1">
      <alignment horizontal="center" vertical="center" wrapText="1"/>
      <protection locked="0"/>
    </xf>
    <xf numFmtId="0" fontId="67" fillId="36" borderId="14" xfId="0" applyFont="1" applyFill="1" applyBorder="1" applyAlignment="1" applyProtection="1">
      <alignment horizontal="center" vertical="center" wrapText="1"/>
      <protection locked="0"/>
    </xf>
    <xf numFmtId="0" fontId="75" fillId="2" borderId="12" xfId="0" applyFont="1" applyFill="1" applyBorder="1" applyAlignment="1" applyProtection="1">
      <alignment horizontal="center" vertical="center"/>
      <protection locked="0"/>
    </xf>
    <xf numFmtId="0" fontId="75" fillId="2" borderId="28" xfId="0" applyFont="1" applyFill="1" applyBorder="1" applyAlignment="1" applyProtection="1">
      <alignment horizontal="center" vertical="center"/>
      <protection locked="0"/>
    </xf>
    <xf numFmtId="0" fontId="8" fillId="13" borderId="19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66" fillId="2" borderId="12" xfId="0" quotePrefix="1" applyFont="1" applyFill="1" applyBorder="1" applyAlignment="1" applyProtection="1">
      <alignment horizontal="center" vertical="center"/>
    </xf>
    <xf numFmtId="0" fontId="66" fillId="2" borderId="28" xfId="0" quotePrefix="1" applyFont="1" applyFill="1" applyBorder="1" applyAlignment="1" applyProtection="1">
      <alignment horizontal="center" vertical="center"/>
    </xf>
    <xf numFmtId="0" fontId="36" fillId="2" borderId="13" xfId="0" quotePrefix="1" applyFont="1" applyFill="1" applyBorder="1" applyAlignment="1">
      <alignment horizontal="center" vertical="center" wrapText="1"/>
    </xf>
    <xf numFmtId="0" fontId="36" fillId="2" borderId="15" xfId="0" quotePrefix="1" applyFont="1" applyFill="1" applyBorder="1" applyAlignment="1">
      <alignment horizontal="center" vertical="center" wrapText="1"/>
    </xf>
    <xf numFmtId="0" fontId="36" fillId="2" borderId="14" xfId="0" quotePrefix="1" applyFont="1" applyFill="1" applyBorder="1" applyAlignment="1">
      <alignment horizontal="center" vertical="center" wrapText="1"/>
    </xf>
    <xf numFmtId="0" fontId="6" fillId="13" borderId="0" xfId="0" applyFont="1" applyFill="1" applyBorder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left"/>
    </xf>
    <xf numFmtId="0" fontId="93" fillId="35" borderId="20" xfId="0" applyFont="1" applyFill="1" applyBorder="1" applyAlignment="1" applyProtection="1">
      <alignment horizontal="center" vertical="center"/>
    </xf>
    <xf numFmtId="0" fontId="93" fillId="35" borderId="25" xfId="0" applyFont="1" applyFill="1" applyBorder="1" applyAlignment="1" applyProtection="1">
      <alignment horizontal="center" vertical="center"/>
    </xf>
    <xf numFmtId="0" fontId="93" fillId="35" borderId="19" xfId="0" applyFont="1" applyFill="1" applyBorder="1" applyAlignment="1" applyProtection="1">
      <alignment horizontal="center" vertical="center"/>
    </xf>
    <xf numFmtId="0" fontId="93" fillId="35" borderId="18" xfId="0" applyFont="1" applyFill="1" applyBorder="1" applyAlignment="1" applyProtection="1">
      <alignment horizontal="center" vertical="center"/>
    </xf>
    <xf numFmtId="0" fontId="93" fillId="35" borderId="23" xfId="0" applyFont="1" applyFill="1" applyBorder="1" applyAlignment="1" applyProtection="1">
      <alignment horizontal="center" vertical="center"/>
    </xf>
    <xf numFmtId="0" fontId="93" fillId="35" borderId="24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/>
      <protection locked="0"/>
    </xf>
    <xf numFmtId="164" fontId="8" fillId="9" borderId="0" xfId="0" applyNumberFormat="1" applyFont="1" applyFill="1" applyBorder="1" applyAlignment="1" applyProtection="1">
      <alignment horizontal="center" vertical="center"/>
    </xf>
    <xf numFmtId="0" fontId="68" fillId="3" borderId="20" xfId="0" applyFont="1" applyFill="1" applyBorder="1" applyAlignment="1" applyProtection="1">
      <alignment horizontal="center" vertical="center"/>
    </xf>
    <xf numFmtId="0" fontId="68" fillId="3" borderId="25" xfId="0" applyFont="1" applyFill="1" applyBorder="1" applyAlignment="1" applyProtection="1">
      <alignment horizontal="center" vertical="center"/>
    </xf>
    <xf numFmtId="0" fontId="68" fillId="3" borderId="19" xfId="0" applyFont="1" applyFill="1" applyBorder="1" applyAlignment="1" applyProtection="1">
      <alignment horizontal="center" vertical="center"/>
    </xf>
    <xf numFmtId="0" fontId="68" fillId="3" borderId="18" xfId="0" applyFont="1" applyFill="1" applyBorder="1" applyAlignment="1" applyProtection="1">
      <alignment horizontal="center" vertical="center"/>
    </xf>
    <xf numFmtId="0" fontId="68" fillId="3" borderId="23" xfId="0" applyFont="1" applyFill="1" applyBorder="1" applyAlignment="1" applyProtection="1">
      <alignment horizontal="center" vertical="center"/>
    </xf>
    <xf numFmtId="0" fontId="68" fillId="3" borderId="24" xfId="0" applyFont="1" applyFill="1" applyBorder="1" applyAlignment="1" applyProtection="1">
      <alignment horizontal="center" vertical="center"/>
    </xf>
    <xf numFmtId="0" fontId="92" fillId="9" borderId="0" xfId="0" applyFont="1" applyFill="1" applyBorder="1" applyAlignment="1" applyProtection="1">
      <alignment horizontal="left" vertical="top" wrapText="1"/>
    </xf>
    <xf numFmtId="0" fontId="67" fillId="25" borderId="13" xfId="0" applyFont="1" applyFill="1" applyBorder="1" applyAlignment="1" applyProtection="1">
      <alignment horizontal="center" vertical="center" wrapText="1"/>
      <protection locked="0"/>
    </xf>
    <xf numFmtId="0" fontId="67" fillId="25" borderId="14" xfId="0" applyFont="1" applyFill="1" applyBorder="1" applyAlignment="1" applyProtection="1">
      <alignment horizontal="center" vertical="center" wrapText="1"/>
      <protection locked="0"/>
    </xf>
    <xf numFmtId="0" fontId="72" fillId="2" borderId="0" xfId="0" applyFont="1" applyFill="1" applyBorder="1" applyAlignment="1" applyProtection="1">
      <alignment horizontal="center" vertical="center"/>
    </xf>
    <xf numFmtId="0" fontId="71" fillId="6" borderId="6" xfId="0" applyFont="1" applyFill="1" applyBorder="1" applyAlignment="1" applyProtection="1">
      <alignment horizontal="center" vertical="center"/>
    </xf>
    <xf numFmtId="0" fontId="71" fillId="6" borderId="0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top"/>
    </xf>
    <xf numFmtId="0" fontId="52" fillId="2" borderId="0" xfId="0" applyFont="1" applyFill="1" applyBorder="1" applyAlignment="1" applyProtection="1">
      <alignment horizontal="left" vertical="center"/>
    </xf>
    <xf numFmtId="14" fontId="49" fillId="23" borderId="9" xfId="0" applyNumberFormat="1" applyFont="1" applyFill="1" applyBorder="1" applyAlignment="1" applyProtection="1">
      <alignment horizontal="center" vertical="center"/>
      <protection locked="0"/>
    </xf>
    <xf numFmtId="14" fontId="49" fillId="23" borderId="10" xfId="0" applyNumberFormat="1" applyFont="1" applyFill="1" applyBorder="1" applyAlignment="1" applyProtection="1">
      <alignment horizontal="center" vertical="center"/>
      <protection locked="0"/>
    </xf>
    <xf numFmtId="14" fontId="49" fillId="23" borderId="11" xfId="0" applyNumberFormat="1" applyFont="1" applyFill="1" applyBorder="1" applyAlignment="1" applyProtection="1">
      <alignment horizontal="center" vertical="center"/>
      <protection locked="0"/>
    </xf>
    <xf numFmtId="0" fontId="68" fillId="36" borderId="20" xfId="0" applyFont="1" applyFill="1" applyBorder="1" applyAlignment="1" applyProtection="1">
      <alignment horizontal="center" vertical="center"/>
    </xf>
    <xf numFmtId="0" fontId="68" fillId="36" borderId="25" xfId="0" applyFont="1" applyFill="1" applyBorder="1" applyAlignment="1" applyProtection="1">
      <alignment horizontal="center" vertical="center"/>
    </xf>
    <xf numFmtId="0" fontId="68" fillId="36" borderId="19" xfId="0" applyFont="1" applyFill="1" applyBorder="1" applyAlignment="1" applyProtection="1">
      <alignment horizontal="center" vertical="center"/>
    </xf>
    <xf numFmtId="0" fontId="68" fillId="36" borderId="18" xfId="0" applyFont="1" applyFill="1" applyBorder="1" applyAlignment="1" applyProtection="1">
      <alignment horizontal="center" vertical="center"/>
    </xf>
    <xf numFmtId="0" fontId="68" fillId="36" borderId="23" xfId="0" applyFont="1" applyFill="1" applyBorder="1" applyAlignment="1" applyProtection="1">
      <alignment horizontal="center" vertical="center"/>
    </xf>
    <xf numFmtId="0" fontId="68" fillId="36" borderId="24" xfId="0" applyFont="1" applyFill="1" applyBorder="1" applyAlignment="1" applyProtection="1">
      <alignment horizontal="center" vertical="center"/>
    </xf>
    <xf numFmtId="0" fontId="18" fillId="13" borderId="12" xfId="0" applyFont="1" applyFill="1" applyBorder="1" applyAlignment="1" applyProtection="1">
      <alignment horizontal="center" vertical="center"/>
    </xf>
    <xf numFmtId="0" fontId="76" fillId="2" borderId="13" xfId="0" applyFont="1" applyFill="1" applyBorder="1" applyAlignment="1" applyProtection="1">
      <alignment horizontal="center" vertical="center"/>
      <protection locked="0"/>
    </xf>
    <xf numFmtId="0" fontId="76" fillId="2" borderId="14" xfId="0" applyFont="1" applyFill="1" applyBorder="1" applyAlignment="1" applyProtection="1">
      <alignment horizontal="center" vertical="center"/>
      <protection locked="0"/>
    </xf>
    <xf numFmtId="167" fontId="81" fillId="3" borderId="13" xfId="0" applyNumberFormat="1" applyFont="1" applyFill="1" applyBorder="1" applyAlignment="1" applyProtection="1">
      <alignment horizontal="center" vertical="center"/>
      <protection locked="0"/>
    </xf>
    <xf numFmtId="167" fontId="81" fillId="3" borderId="15" xfId="0" applyNumberFormat="1" applyFont="1" applyFill="1" applyBorder="1" applyAlignment="1" applyProtection="1">
      <alignment horizontal="center" vertical="center"/>
      <protection locked="0"/>
    </xf>
    <xf numFmtId="167" fontId="81" fillId="3" borderId="14" xfId="0" applyNumberFormat="1" applyFont="1" applyFill="1" applyBorder="1" applyAlignment="1" applyProtection="1">
      <alignment horizontal="center" vertical="center"/>
      <protection locked="0"/>
    </xf>
    <xf numFmtId="0" fontId="79" fillId="3" borderId="13" xfId="0" applyFont="1" applyFill="1" applyBorder="1" applyAlignment="1" applyProtection="1">
      <alignment horizontal="center" vertical="center"/>
      <protection locked="0"/>
    </xf>
    <xf numFmtId="0" fontId="79" fillId="3" borderId="14" xfId="0" applyFont="1" applyFill="1" applyBorder="1" applyAlignment="1" applyProtection="1">
      <alignment horizontal="center" vertical="center"/>
      <protection locked="0"/>
    </xf>
    <xf numFmtId="0" fontId="82" fillId="2" borderId="16" xfId="0" applyFont="1" applyFill="1" applyBorder="1" applyAlignment="1" applyProtection="1">
      <alignment horizontal="left" vertical="center"/>
    </xf>
    <xf numFmtId="0" fontId="57" fillId="2" borderId="20" xfId="0" applyFont="1" applyFill="1" applyBorder="1" applyAlignment="1" applyProtection="1">
      <alignment horizontal="center"/>
    </xf>
    <xf numFmtId="0" fontId="57" fillId="2" borderId="16" xfId="0" applyFont="1" applyFill="1" applyBorder="1" applyAlignment="1" applyProtection="1">
      <alignment horizontal="center"/>
    </xf>
    <xf numFmtId="0" fontId="57" fillId="2" borderId="25" xfId="0" applyFont="1" applyFill="1" applyBorder="1" applyAlignment="1" applyProtection="1">
      <alignment horizontal="center"/>
    </xf>
    <xf numFmtId="0" fontId="57" fillId="2" borderId="19" xfId="0" applyFont="1" applyFill="1" applyBorder="1" applyAlignment="1" applyProtection="1">
      <alignment horizontal="center"/>
    </xf>
    <xf numFmtId="0" fontId="57" fillId="2" borderId="0" xfId="0" applyFont="1" applyFill="1" applyBorder="1" applyAlignment="1" applyProtection="1">
      <alignment horizontal="center"/>
    </xf>
    <xf numFmtId="0" fontId="57" fillId="2" borderId="18" xfId="0" applyFont="1" applyFill="1" applyBorder="1" applyAlignment="1" applyProtection="1">
      <alignment horizontal="center"/>
    </xf>
    <xf numFmtId="0" fontId="57" fillId="2" borderId="23" xfId="0" applyFont="1" applyFill="1" applyBorder="1" applyAlignment="1" applyProtection="1">
      <alignment horizontal="center"/>
    </xf>
    <xf numFmtId="0" fontId="57" fillId="2" borderId="17" xfId="0" applyFont="1" applyFill="1" applyBorder="1" applyAlignment="1" applyProtection="1">
      <alignment horizontal="center"/>
    </xf>
    <xf numFmtId="0" fontId="57" fillId="2" borderId="24" xfId="0" applyFont="1" applyFill="1" applyBorder="1" applyAlignment="1" applyProtection="1">
      <alignment horizontal="center"/>
    </xf>
    <xf numFmtId="0" fontId="25" fillId="9" borderId="0" xfId="0" applyFont="1" applyFill="1" applyBorder="1" applyAlignment="1" applyProtection="1">
      <alignment horizontal="right" vertical="center" indent="1"/>
    </xf>
    <xf numFmtId="168" fontId="81" fillId="3" borderId="13" xfId="0" applyNumberFormat="1" applyFont="1" applyFill="1" applyBorder="1" applyAlignment="1" applyProtection="1">
      <alignment horizontal="center" vertical="center"/>
      <protection locked="0"/>
    </xf>
    <xf numFmtId="168" fontId="81" fillId="3" borderId="15" xfId="0" applyNumberFormat="1" applyFont="1" applyFill="1" applyBorder="1" applyAlignment="1" applyProtection="1">
      <alignment horizontal="center" vertical="center"/>
      <protection locked="0"/>
    </xf>
    <xf numFmtId="168" fontId="81" fillId="3" borderId="14" xfId="0" applyNumberFormat="1" applyFont="1" applyFill="1" applyBorder="1" applyAlignment="1" applyProtection="1">
      <alignment horizontal="center" vertical="center"/>
      <protection locked="0"/>
    </xf>
    <xf numFmtId="0" fontId="15" fillId="35" borderId="20" xfId="0" applyFont="1" applyFill="1" applyBorder="1" applyAlignment="1" applyProtection="1">
      <alignment horizontal="center" vertical="center"/>
      <protection locked="0"/>
    </xf>
    <xf numFmtId="0" fontId="15" fillId="35" borderId="25" xfId="0" applyFont="1" applyFill="1" applyBorder="1" applyAlignment="1" applyProtection="1">
      <alignment horizontal="center" vertical="center"/>
      <protection locked="0"/>
    </xf>
    <xf numFmtId="0" fontId="8" fillId="13" borderId="23" xfId="0" applyFont="1" applyFill="1" applyBorder="1" applyAlignment="1">
      <alignment horizontal="left" vertical="center"/>
    </xf>
    <xf numFmtId="0" fontId="8" fillId="13" borderId="17" xfId="0" applyFont="1" applyFill="1" applyBorder="1" applyAlignment="1">
      <alignment horizontal="left" vertical="center"/>
    </xf>
    <xf numFmtId="0" fontId="93" fillId="29" borderId="20" xfId="0" applyFont="1" applyFill="1" applyBorder="1" applyAlignment="1" applyProtection="1">
      <alignment horizontal="center" vertical="center"/>
    </xf>
    <xf numFmtId="0" fontId="93" fillId="29" borderId="25" xfId="0" applyFont="1" applyFill="1" applyBorder="1" applyAlignment="1" applyProtection="1">
      <alignment horizontal="center" vertical="center"/>
    </xf>
    <xf numFmtId="0" fontId="93" fillId="29" borderId="19" xfId="0" applyFont="1" applyFill="1" applyBorder="1" applyAlignment="1" applyProtection="1">
      <alignment horizontal="center" vertical="center"/>
    </xf>
    <xf numFmtId="0" fontId="93" fillId="29" borderId="18" xfId="0" applyFont="1" applyFill="1" applyBorder="1" applyAlignment="1" applyProtection="1">
      <alignment horizontal="center" vertical="center"/>
    </xf>
    <xf numFmtId="0" fontId="93" fillId="29" borderId="23" xfId="0" applyFont="1" applyFill="1" applyBorder="1" applyAlignment="1" applyProtection="1">
      <alignment horizontal="center" vertical="center"/>
    </xf>
    <xf numFmtId="0" fontId="93" fillId="29" borderId="24" xfId="0" applyFont="1" applyFill="1" applyBorder="1" applyAlignment="1" applyProtection="1">
      <alignment horizontal="center" vertical="center"/>
    </xf>
    <xf numFmtId="0" fontId="67" fillId="29" borderId="13" xfId="0" applyFont="1" applyFill="1" applyBorder="1" applyAlignment="1" applyProtection="1">
      <alignment horizontal="center" vertical="center" wrapText="1"/>
      <protection locked="0"/>
    </xf>
    <xf numFmtId="0" fontId="67" fillId="29" borderId="14" xfId="0" applyFont="1" applyFill="1" applyBorder="1" applyAlignment="1" applyProtection="1">
      <alignment horizontal="center" vertical="center" wrapText="1"/>
      <protection locked="0"/>
    </xf>
    <xf numFmtId="0" fontId="79" fillId="23" borderId="0" xfId="0" applyFont="1" applyFill="1" applyBorder="1" applyAlignment="1" applyProtection="1">
      <alignment horizontal="center" vertical="center"/>
    </xf>
    <xf numFmtId="166" fontId="70" fillId="9" borderId="0" xfId="0" applyNumberFormat="1" applyFont="1" applyFill="1" applyBorder="1" applyAlignment="1" applyProtection="1">
      <alignment horizontal="left"/>
    </xf>
    <xf numFmtId="166" fontId="36" fillId="3" borderId="32" xfId="0" applyNumberFormat="1" applyFont="1" applyFill="1" applyBorder="1" applyAlignment="1" applyProtection="1">
      <alignment horizontal="center" vertical="center"/>
    </xf>
    <xf numFmtId="0" fontId="41" fillId="3" borderId="13" xfId="0" applyFont="1" applyFill="1" applyBorder="1" applyAlignment="1" applyProtection="1">
      <alignment horizontal="left" vertical="center" indent="1"/>
    </xf>
    <xf numFmtId="0" fontId="41" fillId="3" borderId="15" xfId="0" applyFont="1" applyFill="1" applyBorder="1" applyAlignment="1" applyProtection="1">
      <alignment horizontal="left" vertical="center" indent="1"/>
    </xf>
    <xf numFmtId="0" fontId="41" fillId="3" borderId="14" xfId="0" applyFont="1" applyFill="1" applyBorder="1" applyAlignment="1" applyProtection="1">
      <alignment horizontal="left" vertical="center" indent="1"/>
    </xf>
    <xf numFmtId="0" fontId="76" fillId="2" borderId="31" xfId="0" applyFont="1" applyFill="1" applyBorder="1" applyAlignment="1" applyProtection="1">
      <alignment horizontal="left" vertical="center" indent="1"/>
    </xf>
    <xf numFmtId="0" fontId="76" fillId="2" borderId="10" xfId="0" applyFont="1" applyFill="1" applyBorder="1" applyAlignment="1" applyProtection="1">
      <alignment horizontal="left" vertical="center" indent="1"/>
    </xf>
    <xf numFmtId="14" fontId="76" fillId="23" borderId="9" xfId="0" applyNumberFormat="1" applyFont="1" applyFill="1" applyBorder="1" applyAlignment="1" applyProtection="1">
      <alignment horizontal="center" vertical="center"/>
    </xf>
    <xf numFmtId="14" fontId="76" fillId="23" borderId="10" xfId="0" applyNumberFormat="1" applyFont="1" applyFill="1" applyBorder="1" applyAlignment="1" applyProtection="1">
      <alignment horizontal="center" vertical="center"/>
    </xf>
    <xf numFmtId="14" fontId="76" fillId="23" borderId="11" xfId="0" applyNumberFormat="1" applyFont="1" applyFill="1" applyBorder="1" applyAlignment="1" applyProtection="1">
      <alignment horizontal="center" vertical="center"/>
    </xf>
    <xf numFmtId="0" fontId="77" fillId="0" borderId="0" xfId="0" applyFont="1" applyAlignment="1" applyProtection="1">
      <alignment horizontal="center"/>
    </xf>
    <xf numFmtId="0" fontId="85" fillId="2" borderId="1" xfId="0" applyFont="1" applyFill="1" applyBorder="1" applyAlignment="1" applyProtection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/>
    </xf>
    <xf numFmtId="0" fontId="88" fillId="23" borderId="9" xfId="0" applyFont="1" applyFill="1" applyBorder="1" applyAlignment="1" applyProtection="1">
      <alignment horizontal="left" vertical="top" wrapText="1" indent="1"/>
      <protection locked="0"/>
    </xf>
    <xf numFmtId="0" fontId="88" fillId="23" borderId="10" xfId="0" applyFont="1" applyFill="1" applyBorder="1" applyAlignment="1" applyProtection="1">
      <alignment horizontal="left" vertical="top" wrapText="1" indent="1"/>
      <protection locked="0"/>
    </xf>
    <xf numFmtId="0" fontId="88" fillId="23" borderId="11" xfId="0" applyFont="1" applyFill="1" applyBorder="1" applyAlignment="1" applyProtection="1">
      <alignment horizontal="left" vertical="top" wrapText="1" indent="1"/>
      <protection locked="0"/>
    </xf>
    <xf numFmtId="0" fontId="15" fillId="32" borderId="34" xfId="0" applyFont="1" applyFill="1" applyBorder="1" applyAlignment="1" applyProtection="1">
      <alignment horizontal="center" vertical="center" wrapText="1"/>
    </xf>
    <xf numFmtId="0" fontId="15" fillId="32" borderId="36" xfId="0" applyFont="1" applyFill="1" applyBorder="1" applyAlignment="1" applyProtection="1">
      <alignment horizontal="center" vertical="center" wrapText="1"/>
    </xf>
    <xf numFmtId="0" fontId="47" fillId="2" borderId="34" xfId="0" applyFont="1" applyFill="1" applyBorder="1" applyAlignment="1" applyProtection="1">
      <alignment horizontal="left" vertical="center" wrapText="1" indent="1"/>
    </xf>
    <xf numFmtId="0" fontId="47" fillId="2" borderId="35" xfId="0" applyFont="1" applyFill="1" applyBorder="1" applyAlignment="1" applyProtection="1">
      <alignment horizontal="left" vertical="center" wrapText="1" indent="1"/>
    </xf>
    <xf numFmtId="0" fontId="47" fillId="2" borderId="36" xfId="0" applyFont="1" applyFill="1" applyBorder="1" applyAlignment="1" applyProtection="1">
      <alignment horizontal="left" vertical="center" wrapText="1" indent="1"/>
    </xf>
    <xf numFmtId="0" fontId="21" fillId="2" borderId="34" xfId="0" applyFont="1" applyFill="1" applyBorder="1" applyAlignment="1" applyProtection="1">
      <alignment horizontal="left" vertical="center" indent="1"/>
    </xf>
    <xf numFmtId="0" fontId="21" fillId="2" borderId="35" xfId="0" applyFont="1" applyFill="1" applyBorder="1" applyAlignment="1" applyProtection="1">
      <alignment horizontal="left" vertical="center" indent="1"/>
    </xf>
    <xf numFmtId="0" fontId="21" fillId="2" borderId="36" xfId="0" applyFont="1" applyFill="1" applyBorder="1" applyAlignment="1" applyProtection="1">
      <alignment horizontal="left" vertical="center" indent="1"/>
    </xf>
    <xf numFmtId="0" fontId="67" fillId="21" borderId="34" xfId="0" applyFont="1" applyFill="1" applyBorder="1" applyAlignment="1" applyProtection="1">
      <alignment horizontal="center" vertical="center" wrapText="1"/>
    </xf>
    <xf numFmtId="0" fontId="67" fillId="21" borderId="36" xfId="0" applyFont="1" applyFill="1" applyBorder="1" applyAlignment="1" applyProtection="1">
      <alignment horizontal="center" vertical="center" wrapText="1"/>
    </xf>
    <xf numFmtId="0" fontId="87" fillId="9" borderId="19" xfId="0" applyFont="1" applyFill="1" applyBorder="1" applyAlignment="1" applyProtection="1">
      <alignment horizontal="center" vertical="center"/>
    </xf>
    <xf numFmtId="0" fontId="87" fillId="9" borderId="0" xfId="0" applyFont="1" applyFill="1" applyBorder="1" applyAlignment="1" applyProtection="1">
      <alignment horizontal="center" vertical="center"/>
    </xf>
    <xf numFmtId="0" fontId="67" fillId="36" borderId="34" xfId="0" applyFont="1" applyFill="1" applyBorder="1" applyAlignment="1" applyProtection="1">
      <alignment horizontal="center" vertical="center" wrapText="1"/>
    </xf>
    <xf numFmtId="0" fontId="67" fillId="36" borderId="36" xfId="0" applyFont="1" applyFill="1" applyBorder="1" applyAlignment="1" applyProtection="1">
      <alignment horizontal="center" vertical="center" wrapText="1"/>
    </xf>
    <xf numFmtId="0" fontId="67" fillId="27" borderId="34" xfId="0" applyFont="1" applyFill="1" applyBorder="1" applyAlignment="1" applyProtection="1">
      <alignment horizontal="center" vertical="center" wrapText="1"/>
    </xf>
    <xf numFmtId="0" fontId="67" fillId="27" borderId="36" xfId="0" applyFont="1" applyFill="1" applyBorder="1" applyAlignment="1" applyProtection="1">
      <alignment horizontal="center" vertical="center" wrapText="1"/>
    </xf>
    <xf numFmtId="0" fontId="67" fillId="37" borderId="34" xfId="0" applyFont="1" applyFill="1" applyBorder="1" applyAlignment="1" applyProtection="1">
      <alignment horizontal="center" vertical="center" wrapText="1"/>
    </xf>
    <xf numFmtId="0" fontId="67" fillId="37" borderId="36" xfId="0" applyFont="1" applyFill="1" applyBorder="1" applyAlignment="1" applyProtection="1">
      <alignment horizontal="center" vertical="center" wrapText="1"/>
    </xf>
    <xf numFmtId="0" fontId="39" fillId="21" borderId="34" xfId="0" applyFont="1" applyFill="1" applyBorder="1" applyAlignment="1" applyProtection="1">
      <alignment horizontal="center" vertical="center" wrapText="1"/>
    </xf>
    <xf numFmtId="0" fontId="39" fillId="21" borderId="36" xfId="0" applyFont="1" applyFill="1" applyBorder="1" applyAlignment="1" applyProtection="1">
      <alignment horizontal="center" vertical="center" wrapText="1"/>
    </xf>
    <xf numFmtId="0" fontId="67" fillId="19" borderId="34" xfId="0" applyFont="1" applyFill="1" applyBorder="1" applyAlignment="1" applyProtection="1">
      <alignment horizontal="center" vertical="center" wrapText="1"/>
    </xf>
    <xf numFmtId="0" fontId="67" fillId="19" borderId="36" xfId="0" applyFont="1" applyFill="1" applyBorder="1" applyAlignment="1" applyProtection="1">
      <alignment horizontal="center" vertical="center" wrapText="1"/>
    </xf>
    <xf numFmtId="0" fontId="37" fillId="9" borderId="13" xfId="0" applyFont="1" applyFill="1" applyBorder="1" applyAlignment="1" applyProtection="1">
      <alignment horizontal="right" vertical="center" indent="1"/>
    </xf>
    <xf numFmtId="0" fontId="37" fillId="9" borderId="15" xfId="0" applyFont="1" applyFill="1" applyBorder="1" applyAlignment="1" applyProtection="1">
      <alignment horizontal="right" vertical="center" indent="1"/>
    </xf>
    <xf numFmtId="0" fontId="37" fillId="9" borderId="14" xfId="0" applyFont="1" applyFill="1" applyBorder="1" applyAlignment="1" applyProtection="1">
      <alignment horizontal="right" vertical="center" indent="1"/>
    </xf>
    <xf numFmtId="167" fontId="89" fillId="2" borderId="13" xfId="0" applyNumberFormat="1" applyFont="1" applyFill="1" applyBorder="1" applyAlignment="1" applyProtection="1">
      <alignment horizontal="center" vertical="center"/>
    </xf>
    <xf numFmtId="167" fontId="89" fillId="2" borderId="15" xfId="0" applyNumberFormat="1" applyFont="1" applyFill="1" applyBorder="1" applyAlignment="1" applyProtection="1">
      <alignment horizontal="center" vertical="center"/>
    </xf>
    <xf numFmtId="167" fontId="89" fillId="2" borderId="14" xfId="0" applyNumberFormat="1" applyFont="1" applyFill="1" applyBorder="1" applyAlignment="1" applyProtection="1">
      <alignment horizontal="center" vertical="center"/>
    </xf>
    <xf numFmtId="0" fontId="64" fillId="2" borderId="49" xfId="0" applyFont="1" applyFill="1" applyBorder="1" applyAlignment="1" applyProtection="1">
      <alignment horizontal="left" vertical="center"/>
      <protection locked="0"/>
    </xf>
    <xf numFmtId="0" fontId="64" fillId="2" borderId="15" xfId="0" applyFont="1" applyFill="1" applyBorder="1" applyAlignment="1" applyProtection="1">
      <alignment horizontal="left" vertical="center"/>
      <protection locked="0"/>
    </xf>
    <xf numFmtId="0" fontId="64" fillId="2" borderId="14" xfId="0" applyFont="1" applyFill="1" applyBorder="1" applyAlignment="1" applyProtection="1">
      <alignment horizontal="left" vertical="center"/>
      <protection locked="0"/>
    </xf>
    <xf numFmtId="0" fontId="66" fillId="2" borderId="26" xfId="0" applyFont="1" applyFill="1" applyBorder="1" applyAlignment="1" applyProtection="1">
      <alignment horizontal="center" vertical="center" wrapText="1"/>
      <protection locked="0"/>
    </xf>
    <xf numFmtId="0" fontId="66" fillId="2" borderId="27" xfId="0" applyFont="1" applyFill="1" applyBorder="1" applyAlignment="1" applyProtection="1">
      <alignment horizontal="center" vertical="center" wrapText="1"/>
      <protection locked="0"/>
    </xf>
    <xf numFmtId="0" fontId="66" fillId="2" borderId="28" xfId="0" applyFont="1" applyFill="1" applyBorder="1" applyAlignment="1" applyProtection="1">
      <alignment horizontal="center" vertical="center" wrapText="1"/>
      <protection locked="0"/>
    </xf>
    <xf numFmtId="0" fontId="65" fillId="3" borderId="26" xfId="0" applyFont="1" applyFill="1" applyBorder="1" applyAlignment="1" applyProtection="1">
      <alignment horizontal="center" vertical="center"/>
      <protection locked="0"/>
    </xf>
    <xf numFmtId="0" fontId="65" fillId="3" borderId="27" xfId="0" applyFont="1" applyFill="1" applyBorder="1" applyAlignment="1" applyProtection="1">
      <alignment horizontal="center" vertical="center"/>
      <protection locked="0"/>
    </xf>
    <xf numFmtId="0" fontId="65" fillId="3" borderId="28" xfId="0" applyFont="1" applyFill="1" applyBorder="1" applyAlignment="1" applyProtection="1">
      <alignment horizontal="center" vertical="center"/>
      <protection locked="0"/>
    </xf>
    <xf numFmtId="0" fontId="66" fillId="2" borderId="26" xfId="0" quotePrefix="1" applyFont="1" applyFill="1" applyBorder="1" applyAlignment="1" applyProtection="1">
      <alignment horizontal="center" vertical="center" wrapText="1"/>
      <protection locked="0"/>
    </xf>
    <xf numFmtId="0" fontId="66" fillId="2" borderId="27" xfId="0" quotePrefix="1" applyFont="1" applyFill="1" applyBorder="1" applyAlignment="1" applyProtection="1">
      <alignment horizontal="center" vertical="center" wrapText="1"/>
      <protection locked="0"/>
    </xf>
    <xf numFmtId="0" fontId="66" fillId="2" borderId="28" xfId="0" quotePrefix="1" applyFont="1" applyFill="1" applyBorder="1" applyAlignment="1" applyProtection="1">
      <alignment horizontal="center" vertical="center" wrapText="1"/>
      <protection locked="0"/>
    </xf>
    <xf numFmtId="0" fontId="65" fillId="36" borderId="26" xfId="0" applyFont="1" applyFill="1" applyBorder="1" applyAlignment="1" applyProtection="1">
      <alignment horizontal="center" vertical="center"/>
      <protection locked="0"/>
    </xf>
    <xf numFmtId="0" fontId="65" fillId="36" borderId="28" xfId="0" applyFont="1" applyFill="1" applyBorder="1" applyAlignment="1" applyProtection="1">
      <alignment horizontal="center" vertical="center"/>
      <protection locked="0"/>
    </xf>
    <xf numFmtId="0" fontId="66" fillId="0" borderId="26" xfId="0" applyFont="1" applyFill="1" applyBorder="1" applyAlignment="1" applyProtection="1">
      <alignment horizontal="center" vertical="center" wrapText="1"/>
      <protection locked="0"/>
    </xf>
    <xf numFmtId="0" fontId="66" fillId="0" borderId="28" xfId="0" applyFont="1" applyFill="1" applyBorder="1" applyAlignment="1" applyProtection="1">
      <alignment horizontal="center" vertical="center" wrapText="1"/>
      <protection locked="0"/>
    </xf>
    <xf numFmtId="0" fontId="65" fillId="17" borderId="43" xfId="0" applyFont="1" applyFill="1" applyBorder="1" applyAlignment="1" applyProtection="1">
      <alignment horizontal="center" vertical="center"/>
      <protection locked="0"/>
    </xf>
    <xf numFmtId="0" fontId="65" fillId="17" borderId="44" xfId="0" applyFont="1" applyFill="1" applyBorder="1" applyAlignment="1" applyProtection="1">
      <alignment horizontal="center" vertical="center"/>
      <protection locked="0"/>
    </xf>
    <xf numFmtId="0" fontId="65" fillId="28" borderId="26" xfId="0" applyFont="1" applyFill="1" applyBorder="1" applyAlignment="1" applyProtection="1">
      <alignment horizontal="center" vertical="center"/>
      <protection locked="0"/>
    </xf>
    <xf numFmtId="0" fontId="65" fillId="28" borderId="28" xfId="0" applyFont="1" applyFill="1" applyBorder="1" applyAlignment="1" applyProtection="1">
      <alignment horizontal="center" vertical="center"/>
      <protection locked="0"/>
    </xf>
    <xf numFmtId="0" fontId="65" fillId="26" borderId="26" xfId="0" applyFont="1" applyFill="1" applyBorder="1" applyAlignment="1" applyProtection="1">
      <alignment horizontal="center" vertical="center"/>
      <protection locked="0"/>
    </xf>
    <xf numFmtId="0" fontId="65" fillId="26" borderId="27" xfId="0" applyFont="1" applyFill="1" applyBorder="1" applyAlignment="1" applyProtection="1">
      <alignment horizontal="center" vertical="center"/>
      <protection locked="0"/>
    </xf>
    <xf numFmtId="0" fontId="65" fillId="26" borderId="28" xfId="0" applyFont="1" applyFill="1" applyBorder="1" applyAlignment="1" applyProtection="1">
      <alignment horizontal="center" vertical="center"/>
      <protection locked="0"/>
    </xf>
    <xf numFmtId="0" fontId="59" fillId="27" borderId="42" xfId="0" applyFont="1" applyFill="1" applyBorder="1" applyAlignment="1" applyProtection="1">
      <alignment horizontal="center" vertical="center"/>
      <protection locked="0"/>
    </xf>
    <xf numFmtId="0" fontId="65" fillId="18" borderId="26" xfId="0" quotePrefix="1" applyFont="1" applyFill="1" applyBorder="1" applyAlignment="1" applyProtection="1">
      <alignment horizontal="center" vertical="center"/>
    </xf>
    <xf numFmtId="0" fontId="65" fillId="18" borderId="27" xfId="0" quotePrefix="1" applyFont="1" applyFill="1" applyBorder="1" applyAlignment="1" applyProtection="1">
      <alignment horizontal="center" vertical="center"/>
    </xf>
    <xf numFmtId="0" fontId="65" fillId="18" borderId="28" xfId="0" quotePrefix="1" applyFont="1" applyFill="1" applyBorder="1" applyAlignment="1" applyProtection="1">
      <alignment horizontal="center" vertical="center"/>
    </xf>
    <xf numFmtId="0" fontId="66" fillId="2" borderId="26" xfId="0" quotePrefix="1" applyFont="1" applyFill="1" applyBorder="1" applyAlignment="1" applyProtection="1">
      <alignment horizontal="center" vertical="center" wrapText="1"/>
    </xf>
    <xf numFmtId="0" fontId="66" fillId="2" borderId="27" xfId="0" quotePrefix="1" applyFont="1" applyFill="1" applyBorder="1" applyAlignment="1" applyProtection="1">
      <alignment horizontal="center" vertical="center" wrapText="1"/>
    </xf>
    <xf numFmtId="0" fontId="66" fillId="2" borderId="28" xfId="0" quotePrefix="1" applyFont="1" applyFill="1" applyBorder="1" applyAlignment="1" applyProtection="1">
      <alignment horizontal="center" vertical="center" wrapText="1"/>
    </xf>
    <xf numFmtId="0" fontId="59" fillId="36" borderId="42" xfId="0" applyFont="1" applyFill="1" applyBorder="1" applyAlignment="1" applyProtection="1">
      <alignment horizontal="center" vertical="center"/>
      <protection locked="0"/>
    </xf>
    <xf numFmtId="0" fontId="59" fillId="18" borderId="13" xfId="0" applyFont="1" applyFill="1" applyBorder="1" applyAlignment="1" applyProtection="1">
      <alignment horizontal="center" vertical="center"/>
      <protection locked="0"/>
    </xf>
    <xf numFmtId="0" fontId="59" fillId="18" borderId="14" xfId="0" applyFont="1" applyFill="1" applyBorder="1" applyAlignment="1" applyProtection="1">
      <alignment horizontal="center" vertical="center"/>
      <protection locked="0"/>
    </xf>
    <xf numFmtId="0" fontId="59" fillId="17" borderId="13" xfId="0" applyFont="1" applyFill="1" applyBorder="1" applyAlignment="1" applyProtection="1">
      <alignment horizontal="center" vertical="center"/>
      <protection locked="0"/>
    </xf>
    <xf numFmtId="0" fontId="59" fillId="17" borderId="14" xfId="0" applyFont="1" applyFill="1" applyBorder="1" applyAlignment="1" applyProtection="1">
      <alignment horizontal="center" vertical="center"/>
      <protection locked="0"/>
    </xf>
    <xf numFmtId="0" fontId="59" fillId="26" borderId="13" xfId="0" applyFont="1" applyFill="1" applyBorder="1" applyAlignment="1" applyProtection="1">
      <alignment horizontal="center" vertical="center"/>
      <protection locked="0"/>
    </xf>
    <xf numFmtId="0" fontId="59" fillId="26" borderId="14" xfId="0" applyFont="1" applyFill="1" applyBorder="1" applyAlignment="1" applyProtection="1">
      <alignment horizontal="center" vertical="center"/>
      <protection locked="0"/>
    </xf>
    <xf numFmtId="0" fontId="59" fillId="2" borderId="26" xfId="0" quotePrefix="1" applyFont="1" applyFill="1" applyBorder="1" applyAlignment="1" applyProtection="1">
      <alignment horizontal="center" vertical="center" wrapText="1"/>
    </xf>
    <xf numFmtId="0" fontId="59" fillId="2" borderId="27" xfId="0" quotePrefix="1" applyFont="1" applyFill="1" applyBorder="1" applyAlignment="1" applyProtection="1">
      <alignment horizontal="center" vertical="center" wrapText="1"/>
    </xf>
    <xf numFmtId="0" fontId="59" fillId="2" borderId="28" xfId="0" quotePrefix="1" applyFont="1" applyFill="1" applyBorder="1" applyAlignment="1" applyProtection="1">
      <alignment horizontal="center" vertical="center" wrapText="1"/>
    </xf>
    <xf numFmtId="0" fontId="8" fillId="13" borderId="49" xfId="0" applyFont="1" applyFill="1" applyBorder="1" applyAlignment="1">
      <alignment horizontal="center" vertical="center"/>
    </xf>
    <xf numFmtId="0" fontId="8" fillId="13" borderId="15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65" fillId="17" borderId="26" xfId="0" applyFont="1" applyFill="1" applyBorder="1" applyAlignment="1" applyProtection="1">
      <alignment horizontal="center" vertical="center"/>
      <protection locked="0"/>
    </xf>
    <xf numFmtId="0" fontId="65" fillId="17" borderId="27" xfId="0" applyFont="1" applyFill="1" applyBorder="1" applyAlignment="1" applyProtection="1">
      <alignment horizontal="center" vertical="center"/>
      <protection locked="0"/>
    </xf>
    <xf numFmtId="0" fontId="65" fillId="17" borderId="28" xfId="0" applyFont="1" applyFill="1" applyBorder="1" applyAlignment="1" applyProtection="1">
      <alignment horizontal="center" vertical="center"/>
      <protection locked="0"/>
    </xf>
    <xf numFmtId="0" fontId="65" fillId="19" borderId="26" xfId="0" applyFont="1" applyFill="1" applyBorder="1" applyAlignment="1" applyProtection="1">
      <alignment horizontal="center" vertical="center"/>
      <protection locked="0"/>
    </xf>
    <xf numFmtId="0" fontId="65" fillId="19" borderId="27" xfId="0" applyFont="1" applyFill="1" applyBorder="1" applyAlignment="1" applyProtection="1">
      <alignment horizontal="center" vertical="center"/>
      <protection locked="0"/>
    </xf>
    <xf numFmtId="0" fontId="65" fillId="19" borderId="28" xfId="0" applyFont="1" applyFill="1" applyBorder="1" applyAlignment="1" applyProtection="1">
      <alignment horizontal="center" vertical="center"/>
      <protection locked="0"/>
    </xf>
    <xf numFmtId="0" fontId="59" fillId="26" borderId="23" xfId="0" applyFont="1" applyFill="1" applyBorder="1" applyAlignment="1" applyProtection="1">
      <alignment horizontal="center" vertical="center"/>
      <protection locked="0"/>
    </xf>
    <xf numFmtId="0" fontId="59" fillId="26" borderId="24" xfId="0" applyFont="1" applyFill="1" applyBorder="1" applyAlignment="1" applyProtection="1">
      <alignment horizontal="center" vertical="center"/>
      <protection locked="0"/>
    </xf>
    <xf numFmtId="0" fontId="55" fillId="2" borderId="0" xfId="0" applyFont="1" applyFill="1" applyAlignment="1">
      <alignment horizontal="center" vertical="center"/>
    </xf>
    <xf numFmtId="0" fontId="38" fillId="9" borderId="13" xfId="0" applyFont="1" applyFill="1" applyBorder="1" applyAlignment="1">
      <alignment horizontal="center" vertical="center"/>
    </xf>
    <xf numFmtId="0" fontId="38" fillId="9" borderId="15" xfId="0" applyFont="1" applyFill="1" applyBorder="1" applyAlignment="1">
      <alignment horizontal="center" vertical="center"/>
    </xf>
    <xf numFmtId="0" fontId="38" fillId="9" borderId="14" xfId="0" applyFont="1" applyFill="1" applyBorder="1" applyAlignment="1">
      <alignment horizontal="center" vertical="center"/>
    </xf>
    <xf numFmtId="0" fontId="36" fillId="9" borderId="13" xfId="0" applyFont="1" applyFill="1" applyBorder="1" applyAlignment="1">
      <alignment horizontal="center" vertical="center"/>
    </xf>
    <xf numFmtId="0" fontId="36" fillId="9" borderId="15" xfId="0" applyFont="1" applyFill="1" applyBorder="1" applyAlignment="1">
      <alignment horizontal="center" vertical="center"/>
    </xf>
    <xf numFmtId="0" fontId="36" fillId="9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370">
    <cellStyle name="Lien hypertexte" xfId="129" builtinId="8" hidden="1"/>
    <cellStyle name="Lien hypertexte" xfId="161" builtinId="8" hidden="1"/>
    <cellStyle name="Lien hypertexte" xfId="193" builtinId="8" hidden="1"/>
    <cellStyle name="Lien hypertexte" xfId="225" builtinId="8" hidden="1"/>
    <cellStyle name="Lien hypertexte" xfId="257" builtinId="8" hidden="1"/>
    <cellStyle name="Lien hypertexte" xfId="289" builtinId="8" hidden="1"/>
    <cellStyle name="Lien hypertexte" xfId="321" builtinId="8" hidden="1"/>
    <cellStyle name="Lien hypertexte" xfId="353" builtinId="8" hidden="1"/>
    <cellStyle name="Lien hypertexte" xfId="343" builtinId="8" hidden="1"/>
    <cellStyle name="Lien hypertexte" xfId="311" builtinId="8" hidden="1"/>
    <cellStyle name="Lien hypertexte" xfId="279" builtinId="8" hidden="1"/>
    <cellStyle name="Lien hypertexte" xfId="247" builtinId="8" hidden="1"/>
    <cellStyle name="Lien hypertexte" xfId="215" builtinId="8" hidden="1"/>
    <cellStyle name="Lien hypertexte" xfId="183" builtinId="8" hidden="1"/>
    <cellStyle name="Lien hypertexte" xfId="119" builtinId="8" hidden="1"/>
    <cellStyle name="Lien hypertexte" xfId="139" builtinId="8" hidden="1"/>
    <cellStyle name="Lien hypertexte" xfId="163" builtinId="8" hidden="1"/>
    <cellStyle name="Lien hypertexte" xfId="175" builtinId="8" hidden="1"/>
    <cellStyle name="Lien hypertexte" xfId="111" builtinId="8" hidden="1"/>
    <cellStyle name="Lien hypertexte" xfId="91" builtinId="8" hidden="1"/>
    <cellStyle name="Lien hypertexte" xfId="75" builtinId="8" hidden="1"/>
    <cellStyle name="Lien hypertexte" xfId="67" builtinId="8" hidden="1"/>
    <cellStyle name="Lien hypertexte" xfId="99" builtinId="8" hidden="1"/>
    <cellStyle name="Lien hypertexte" xfId="79" builtinId="8" hidden="1"/>
    <cellStyle name="Lien hypertexte" xfId="159" builtinId="8" hidden="1"/>
    <cellStyle name="Lien hypertexte" xfId="167" builtinId="8" hidden="1"/>
    <cellStyle name="Lien hypertexte" xfId="147" builtinId="8" hidden="1"/>
    <cellStyle name="Lien hypertexte" xfId="123" builtinId="8" hidden="1"/>
    <cellStyle name="Lien hypertexte" xfId="103" builtinId="8" hidden="1"/>
    <cellStyle name="Lien hypertexte" xfId="207" builtinId="8" hidden="1"/>
    <cellStyle name="Lien hypertexte" xfId="239" builtinId="8" hidden="1"/>
    <cellStyle name="Lien hypertexte" xfId="271" builtinId="8" hidden="1"/>
    <cellStyle name="Lien hypertexte" xfId="303" builtinId="8" hidden="1"/>
    <cellStyle name="Lien hypertexte" xfId="335" builtinId="8" hidden="1"/>
    <cellStyle name="Lien hypertexte" xfId="361" builtinId="8" hidden="1"/>
    <cellStyle name="Lien hypertexte" xfId="329" builtinId="8" hidden="1"/>
    <cellStyle name="Lien hypertexte" xfId="297" builtinId="8" hidden="1"/>
    <cellStyle name="Lien hypertexte" xfId="265" builtinId="8" hidden="1"/>
    <cellStyle name="Lien hypertexte" xfId="233" builtinId="8" hidden="1"/>
    <cellStyle name="Lien hypertexte" xfId="201" builtinId="8" hidden="1"/>
    <cellStyle name="Lien hypertexte" xfId="169" builtinId="8" hidden="1"/>
    <cellStyle name="Lien hypertexte" xfId="137" builtinId="8" hidden="1"/>
    <cellStyle name="Lien hypertexte" xfId="105" builtinId="8" hidden="1"/>
    <cellStyle name="Lien hypertexte" xfId="73" builtinId="8" hidden="1"/>
    <cellStyle name="Lien hypertexte" xfId="31" builtinId="8" hidden="1"/>
    <cellStyle name="Lien hypertexte" xfId="53" builtinId="8" hidden="1"/>
    <cellStyle name="Lien hypertexte" xfId="9" builtinId="8" hidden="1"/>
    <cellStyle name="Lien hypertexte" xfId="3" builtinId="8" hidden="1"/>
    <cellStyle name="Lien hypertexte" xfId="15" builtinId="8" hidden="1"/>
    <cellStyle name="Lien hypertexte" xfId="57" builtinId="8" hidden="1"/>
    <cellStyle name="Lien hypertexte" xfId="39" builtinId="8" hidden="1"/>
    <cellStyle name="Lien hypertexte" xfId="61" builtinId="8" hidden="1"/>
    <cellStyle name="Lien hypertexte" xfId="93" builtinId="8" hidden="1"/>
    <cellStyle name="Lien hypertexte" xfId="125" builtinId="8" hidden="1"/>
    <cellStyle name="Lien hypertexte" xfId="157" builtinId="8" hidden="1"/>
    <cellStyle name="Lien hypertexte" xfId="189" builtinId="8" hidden="1"/>
    <cellStyle name="Lien hypertexte" xfId="221" builtinId="8" hidden="1"/>
    <cellStyle name="Lien hypertexte" xfId="253" builtinId="8" hidden="1"/>
    <cellStyle name="Lien hypertexte" xfId="285" builtinId="8" hidden="1"/>
    <cellStyle name="Lien hypertexte" xfId="283" builtinId="8" hidden="1"/>
    <cellStyle name="Lien hypertexte" xfId="307" builtinId="8" hidden="1"/>
    <cellStyle name="Lien hypertexte" xfId="323" builtinId="8" hidden="1"/>
    <cellStyle name="Lien hypertexte" xfId="347" builtinId="8" hidden="1"/>
    <cellStyle name="Lien hypertexte" xfId="357" builtinId="8" hidden="1"/>
    <cellStyle name="Lien hypertexte" xfId="341" builtinId="8" hidden="1"/>
    <cellStyle name="Lien hypertexte" xfId="317" builtinId="8" hidden="1"/>
    <cellStyle name="Lien hypertexte" xfId="293" builtinId="8" hidden="1"/>
    <cellStyle name="Lien hypertexte" xfId="333" builtinId="8" hidden="1"/>
    <cellStyle name="Lien hypertexte" xfId="331" builtinId="8" hidden="1"/>
    <cellStyle name="Lien hypertexte" xfId="267" builtinId="8" hidden="1"/>
    <cellStyle name="Lien hypertexte" xfId="227" builtinId="8" hidden="1"/>
    <cellStyle name="Lien hypertexte" xfId="251" builtinId="8" hidden="1"/>
    <cellStyle name="Lien hypertexte" xfId="235" builtinId="8" hidden="1"/>
    <cellStyle name="Lien hypertexte" xfId="211" builtinId="8" hidden="1"/>
    <cellStyle name="Lien hypertexte" xfId="187" builtinId="8" hidden="1"/>
    <cellStyle name="Lien hypertexte" xfId="195" builtinId="8" hidden="1"/>
    <cellStyle name="Lien hypertexte" xfId="203" builtinId="8" hidden="1"/>
    <cellStyle name="Lien hypertexte" xfId="259" builtinId="8" hidden="1"/>
    <cellStyle name="Lien hypertexte" xfId="243" builtinId="8" hidden="1"/>
    <cellStyle name="Lien hypertexte" xfId="219" builtinId="8" hidden="1"/>
    <cellStyle name="Lien hypertexte" xfId="299" builtinId="8" hidden="1"/>
    <cellStyle name="Lien hypertexte" xfId="363" builtinId="8" hidden="1"/>
    <cellStyle name="Lien hypertexte" xfId="301" builtinId="8" hidden="1"/>
    <cellStyle name="Lien hypertexte" xfId="309" builtinId="8" hidden="1"/>
    <cellStyle name="Lien hypertexte" xfId="325" builtinId="8" hidden="1"/>
    <cellStyle name="Lien hypertexte" xfId="349" builtinId="8" hidden="1"/>
    <cellStyle name="Lien hypertexte" xfId="355" builtinId="8" hidden="1"/>
    <cellStyle name="Lien hypertexte" xfId="339" builtinId="8" hidden="1"/>
    <cellStyle name="Lien hypertexte" xfId="315" builtinId="8" hidden="1"/>
    <cellStyle name="Lien hypertexte" xfId="291" builtinId="8" hidden="1"/>
    <cellStyle name="Lien hypertexte" xfId="275" builtinId="8" hidden="1"/>
    <cellStyle name="Lien hypertexte" xfId="269" builtinId="8" hidden="1"/>
    <cellStyle name="Lien hypertexte" xfId="237" builtinId="8" hidden="1"/>
    <cellStyle name="Lien hypertexte" xfId="205" builtinId="8" hidden="1"/>
    <cellStyle name="Lien hypertexte" xfId="173" builtinId="8" hidden="1"/>
    <cellStyle name="Lien hypertexte" xfId="141" builtinId="8" hidden="1"/>
    <cellStyle name="Lien hypertexte" xfId="109" builtinId="8" hidden="1"/>
    <cellStyle name="Lien hypertexte" xfId="77" builtinId="8" hidden="1"/>
    <cellStyle name="Lien hypertexte" xfId="29" builtinId="8" hidden="1"/>
    <cellStyle name="Lien hypertexte" xfId="51" builtinId="8" hidden="1"/>
    <cellStyle name="Lien hypertexte" xfId="25" builtinId="8" hidden="1"/>
    <cellStyle name="Lien hypertexte" xfId="7" builtinId="8" hidden="1"/>
    <cellStyle name="Lien hypertexte" xfId="19" builtinId="8" hidden="1"/>
    <cellStyle name="Lien hypertexte" xfId="49" builtinId="8" hidden="1"/>
    <cellStyle name="Lien hypertexte" xfId="43" builtinId="8" hidden="1"/>
    <cellStyle name="Lien hypertexte" xfId="21" builtinId="8" hidden="1"/>
    <cellStyle name="Lien hypertexte" xfId="89" builtinId="8" hidden="1"/>
    <cellStyle name="Lien hypertexte" xfId="121" builtinId="8" hidden="1"/>
    <cellStyle name="Lien hypertexte" xfId="153" builtinId="8" hidden="1"/>
    <cellStyle name="Lien hypertexte" xfId="185" builtinId="8" hidden="1"/>
    <cellStyle name="Lien hypertexte" xfId="217" builtinId="8" hidden="1"/>
    <cellStyle name="Lien hypertexte" xfId="249" builtinId="8" hidden="1"/>
    <cellStyle name="Lien hypertexte" xfId="281" builtinId="8" hidden="1"/>
    <cellStyle name="Lien hypertexte" xfId="313" builtinId="8" hidden="1"/>
    <cellStyle name="Lien hypertexte" xfId="345" builtinId="8" hidden="1"/>
    <cellStyle name="Lien hypertexte" xfId="351" builtinId="8" hidden="1"/>
    <cellStyle name="Lien hypertexte" xfId="319" builtinId="8" hidden="1"/>
    <cellStyle name="Lien hypertexte" xfId="287" builtinId="8" hidden="1"/>
    <cellStyle name="Lien hypertexte" xfId="255" builtinId="8" hidden="1"/>
    <cellStyle name="Lien hypertexte" xfId="223" builtinId="8" hidden="1"/>
    <cellStyle name="Lien hypertexte" xfId="191" builtinId="8" hidden="1"/>
    <cellStyle name="Lien hypertexte" xfId="115" builtinId="8" hidden="1"/>
    <cellStyle name="Lien hypertexte" xfId="135" builtinId="8" hidden="1"/>
    <cellStyle name="Lien hypertexte" xfId="155" builtinId="8" hidden="1"/>
    <cellStyle name="Lien hypertexte" xfId="179" builtinId="8" hidden="1"/>
    <cellStyle name="Lien hypertexte" xfId="127" builtinId="8" hidden="1"/>
    <cellStyle name="Lien hypertexte" xfId="87" builtinId="8" hidden="1"/>
    <cellStyle name="Lien hypertexte" xfId="71" builtinId="8" hidden="1"/>
    <cellStyle name="Lien hypertexte" xfId="63" builtinId="8" hidden="1"/>
    <cellStyle name="Lien hypertexte" xfId="95" builtinId="8" hidden="1"/>
    <cellStyle name="Lien hypertexte" xfId="83" builtinId="8" hidden="1"/>
    <cellStyle name="Lien hypertexte" xfId="143" builtinId="8" hidden="1"/>
    <cellStyle name="Lien hypertexte" xfId="171" builtinId="8" hidden="1"/>
    <cellStyle name="Lien hypertexte" xfId="151" builtinId="8" hidden="1"/>
    <cellStyle name="Lien hypertexte" xfId="131" builtinId="8" hidden="1"/>
    <cellStyle name="Lien hypertexte" xfId="107" builtinId="8" hidden="1"/>
    <cellStyle name="Lien hypertexte" xfId="199" builtinId="8" hidden="1"/>
    <cellStyle name="Lien hypertexte" xfId="231" builtinId="8" hidden="1"/>
    <cellStyle name="Lien hypertexte" xfId="263" builtinId="8" hidden="1"/>
    <cellStyle name="Lien hypertexte" xfId="295" builtinId="8" hidden="1"/>
    <cellStyle name="Lien hypertexte" xfId="327" builtinId="8" hidden="1"/>
    <cellStyle name="Lien hypertexte" xfId="359" builtinId="8" hidden="1"/>
    <cellStyle name="Lien hypertexte" xfId="337" builtinId="8" hidden="1"/>
    <cellStyle name="Lien hypertexte" xfId="305" builtinId="8" hidden="1"/>
    <cellStyle name="Lien hypertexte" xfId="273" builtinId="8" hidden="1"/>
    <cellStyle name="Lien hypertexte" xfId="241" builtinId="8" hidden="1"/>
    <cellStyle name="Lien hypertexte" xfId="209" builtinId="8" hidden="1"/>
    <cellStyle name="Lien hypertexte" xfId="177" builtinId="8" hidden="1"/>
    <cellStyle name="Lien hypertexte" xfId="145" builtinId="8" hidden="1"/>
    <cellStyle name="Lien hypertexte" xfId="113" builtinId="8" hidden="1"/>
    <cellStyle name="Lien hypertexte" xfId="101" builtinId="8" hidden="1"/>
    <cellStyle name="Lien hypertexte" xfId="85" builtinId="8" hidden="1"/>
    <cellStyle name="Lien hypertexte" xfId="69" builtinId="8" hidden="1"/>
    <cellStyle name="Lien hypertexte" xfId="35" builtinId="8" hidden="1"/>
    <cellStyle name="Lien hypertexte" xfId="45" builtinId="8" hidden="1"/>
    <cellStyle name="Lien hypertexte" xfId="55" builtinId="8" hidden="1"/>
    <cellStyle name="Lien hypertexte" xfId="11" builtinId="8" hidden="1"/>
    <cellStyle name="Lien hypertexte" xfId="17" builtinId="8" hidden="1"/>
    <cellStyle name="Lien hypertexte" xfId="1" builtinId="8" hidden="1"/>
    <cellStyle name="Lien hypertexte" xfId="13" builtinId="8" hidden="1"/>
    <cellStyle name="Lien hypertexte" xfId="33" builtinId="8" hidden="1"/>
    <cellStyle name="Lien hypertexte" xfId="59" builtinId="8" hidden="1"/>
    <cellStyle name="Lien hypertexte" xfId="37" builtinId="8" hidden="1"/>
    <cellStyle name="Lien hypertexte" xfId="27" builtinId="8" hidden="1"/>
    <cellStyle name="Lien hypertexte" xfId="65" builtinId="8" hidden="1"/>
    <cellStyle name="Lien hypertexte" xfId="97" builtinId="8" hidden="1"/>
    <cellStyle name="Lien hypertexte" xfId="81" builtinId="8" hidden="1"/>
    <cellStyle name="Lien hypertexte" xfId="47" builtinId="8" hidden="1"/>
    <cellStyle name="Lien hypertexte" xfId="5" builtinId="8" hidden="1"/>
    <cellStyle name="Lien hypertexte" xfId="41" builtinId="8" hidden="1"/>
    <cellStyle name="Lien hypertexte" xfId="23" builtinId="8" hidden="1"/>
    <cellStyle name="Lien hypertexte" xfId="117" builtinId="8" hidden="1"/>
    <cellStyle name="Lien hypertexte" xfId="213" builtinId="8" hidden="1"/>
    <cellStyle name="Lien hypertexte" xfId="197" builtinId="8" hidden="1"/>
    <cellStyle name="Lien hypertexte" xfId="165" builtinId="8" hidden="1"/>
    <cellStyle name="Lien hypertexte" xfId="149" builtinId="8" hidden="1"/>
    <cellStyle name="Lien hypertexte" xfId="133" builtinId="8" hidden="1"/>
    <cellStyle name="Lien hypertexte" xfId="181" builtinId="8" hidden="1"/>
    <cellStyle name="Lien hypertexte" xfId="245" builtinId="8" hidden="1"/>
    <cellStyle name="Lien hypertexte" xfId="229" builtinId="8" hidden="1"/>
    <cellStyle name="Lien hypertexte" xfId="261" builtinId="8" hidden="1"/>
    <cellStyle name="Lien hypertexte" xfId="277" builtinId="8" hidden="1"/>
    <cellStyle name="Lien hypertexte" xfId="365" builtinId="8"/>
    <cellStyle name="Lien hypertexte 2" xfId="367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76" builtinId="9" hidden="1"/>
    <cellStyle name="Lien hypertexte visité" xfId="178" builtinId="9" hidden="1"/>
    <cellStyle name="Lien hypertexte visité" xfId="152" builtinId="9" hidden="1"/>
    <cellStyle name="Lien hypertexte visité" xfId="156" builtinId="9" hidden="1"/>
    <cellStyle name="Lien hypertexte visité" xfId="148" builtinId="9" hidden="1"/>
    <cellStyle name="Lien hypertexte visité" xfId="144" builtinId="9" hidden="1"/>
    <cellStyle name="Lien hypertexte visité" xfId="170" builtinId="9" hidden="1"/>
    <cellStyle name="Lien hypertexte visité" xfId="168" builtinId="9" hidden="1"/>
    <cellStyle name="Lien hypertexte visité" xfId="212" builtinId="9" hidden="1"/>
    <cellStyle name="Lien hypertexte visité" xfId="200" builtinId="9" hidden="1"/>
    <cellStyle name="Lien hypertexte visité" xfId="188" builtinId="9" hidden="1"/>
    <cellStyle name="Lien hypertexte visité" xfId="234" builtinId="9" hidden="1"/>
    <cellStyle name="Lien hypertexte visité" xfId="316" builtinId="9" hidden="1"/>
    <cellStyle name="Lien hypertexte visité" xfId="306" builtinId="9" hidden="1"/>
    <cellStyle name="Lien hypertexte visité" xfId="292" builtinId="9" hidden="1"/>
    <cellStyle name="Lien hypertexte visité" xfId="268" builtinId="9" hidden="1"/>
    <cellStyle name="Lien hypertexte visité" xfId="258" builtinId="9" hidden="1"/>
    <cellStyle name="Lien hypertexte visité" xfId="244" builtinId="9" hidden="1"/>
    <cellStyle name="Lien hypertexte visité" xfId="330" builtinId="9" hidden="1"/>
    <cellStyle name="Lien hypertexte visité" xfId="342" builtinId="9" hidden="1"/>
    <cellStyle name="Lien hypertexte visité" xfId="214" builtinId="9" hidden="1"/>
    <cellStyle name="Lien hypertexte visité" xfId="112" builtinId="9" hidden="1"/>
    <cellStyle name="Lien hypertexte visité" xfId="86" builtinId="9" hidden="1"/>
    <cellStyle name="Lien hypertexte visité" xfId="60" builtinId="9" hidden="1"/>
    <cellStyle name="Lien hypertexte visité" xfId="8" builtinId="9" hidden="1"/>
    <cellStyle name="Lien hypertexte visité" xfId="20" builtinId="9" hidden="1"/>
    <cellStyle name="Lien hypertexte visité" xfId="58" builtinId="9" hidden="1"/>
    <cellStyle name="Lien hypertexte visité" xfId="64" builtinId="9" hidden="1"/>
    <cellStyle name="Lien hypertexte visité" xfId="68" builtinId="9" hidden="1"/>
    <cellStyle name="Lien hypertexte visité" xfId="72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92" builtinId="9" hidden="1"/>
    <cellStyle name="Lien hypertexte visité" xfId="96" builtinId="9" hidden="1"/>
    <cellStyle name="Lien hypertexte visité" xfId="98" builtinId="9" hidden="1"/>
    <cellStyle name="Lien hypertexte visité" xfId="106" builtinId="9" hidden="1"/>
    <cellStyle name="Lien hypertexte visité" xfId="108" builtinId="9" hidden="1"/>
    <cellStyle name="Lien hypertexte visité" xfId="114" builtinId="9" hidden="1"/>
    <cellStyle name="Lien hypertexte visité" xfId="120" builtinId="9" hidden="1"/>
    <cellStyle name="Lien hypertexte visité" xfId="124" builtinId="9" hidden="1"/>
    <cellStyle name="Lien hypertexte visité" xfId="126" builtinId="9" hidden="1"/>
    <cellStyle name="Lien hypertexte visité" xfId="132" builtinId="9" hidden="1"/>
    <cellStyle name="Lien hypertexte visité" xfId="138" builtinId="9" hidden="1"/>
    <cellStyle name="Lien hypertexte visité" xfId="134" builtinId="9" hidden="1"/>
    <cellStyle name="Lien hypertexte visité" xfId="102" builtinId="9" hidden="1"/>
    <cellStyle name="Lien hypertexte visité" xfId="70" builtinId="9" hidden="1"/>
    <cellStyle name="Lien hypertexte visité" xfId="30" builtinId="9" hidden="1"/>
    <cellStyle name="Lien hypertexte visité" xfId="38" builtinId="9" hidden="1"/>
    <cellStyle name="Lien hypertexte visité" xfId="40" builtinId="9" hidden="1"/>
    <cellStyle name="Lien hypertexte visité" xfId="44" builtinId="9" hidden="1"/>
    <cellStyle name="Lien hypertexte visité" xfId="48" builtinId="9" hidden="1"/>
    <cellStyle name="Lien hypertexte visité" xfId="52" builtinId="9" hidden="1"/>
    <cellStyle name="Lien hypertexte visité" xfId="56" builtinId="9" hidden="1"/>
    <cellStyle name="Lien hypertexte visité" xfId="136" builtinId="9" hidden="1"/>
    <cellStyle name="Lien hypertexte visité" xfId="110" builtinId="9" hidden="1"/>
    <cellStyle name="Lien hypertexte visité" xfId="88" builtinId="9" hidden="1"/>
    <cellStyle name="Lien hypertexte visité" xfId="318" builtinId="9" hidden="1"/>
    <cellStyle name="Lien hypertexte visité" xfId="302" builtinId="9" hidden="1"/>
    <cellStyle name="Lien hypertexte visité" xfId="294" builtinId="9" hidden="1"/>
    <cellStyle name="Lien hypertexte visité" xfId="270" builtinId="9" hidden="1"/>
    <cellStyle name="Lien hypertexte visité" xfId="262" builtinId="9" hidden="1"/>
    <cellStyle name="Lien hypertexte visité" xfId="254" builtinId="9" hidden="1"/>
    <cellStyle name="Lien hypertexte visité" xfId="230" builtinId="9" hidden="1"/>
    <cellStyle name="Lien hypertexte visité" xfId="206" builtinId="9" hidden="1"/>
    <cellStyle name="Lien hypertexte visité" xfId="198" builtinId="9" hidden="1"/>
    <cellStyle name="Lien hypertexte visité" xfId="174" builtinId="9" hidden="1"/>
    <cellStyle name="Lien hypertexte visité" xfId="166" builtinId="9" hidden="1"/>
    <cellStyle name="Lien hypertexte visité" xfId="158" builtinId="9" hidden="1"/>
    <cellStyle name="Lien hypertexte visité" xfId="354" builtinId="9" hidden="1"/>
    <cellStyle name="Lien hypertexte visité" xfId="360" builtinId="9" hidden="1"/>
    <cellStyle name="Lien hypertexte visité" xfId="364" builtinId="9" hidden="1"/>
    <cellStyle name="Lien hypertexte visité" xfId="350" builtinId="9" hidden="1"/>
    <cellStyle name="Lien hypertexte visité" xfId="334" builtinId="9" hidden="1"/>
    <cellStyle name="Lien hypertexte visité" xfId="326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38" builtinId="9" hidden="1"/>
    <cellStyle name="Lien hypertexte visité" xfId="332" builtinId="9" hidden="1"/>
    <cellStyle name="Lien hypertexte visité" xfId="336" builtinId="9" hidden="1"/>
    <cellStyle name="Lien hypertexte visité" xfId="356" builtinId="9" hidden="1"/>
    <cellStyle name="Lien hypertexte visité" xfId="358" builtinId="9" hidden="1"/>
    <cellStyle name="Lien hypertexte visité" xfId="222" builtinId="9" hidden="1"/>
    <cellStyle name="Lien hypertexte visité" xfId="190" builtinId="9" hidden="1"/>
    <cellStyle name="Lien hypertexte visité" xfId="238" builtinId="9" hidden="1"/>
    <cellStyle name="Lien hypertexte visité" xfId="286" builtinId="9" hidden="1"/>
    <cellStyle name="Lien hypertexte visité" xfId="62" builtinId="9" hidden="1"/>
    <cellStyle name="Lien hypertexte visité" xfId="36" builtinId="9" hidden="1"/>
    <cellStyle name="Lien hypertexte visité" xfId="46" builtinId="9" hidden="1"/>
    <cellStyle name="Lien hypertexte visité" xfId="32" builtinId="9" hidden="1"/>
    <cellStyle name="Lien hypertexte visité" xfId="118" builtinId="9" hidden="1"/>
    <cellStyle name="Lien hypertexte visité" xfId="128" builtinId="9" hidden="1"/>
    <cellStyle name="Lien hypertexte visité" xfId="116" builtinId="9" hidden="1"/>
    <cellStyle name="Lien hypertexte visité" xfId="100" builtinId="9" hidden="1"/>
    <cellStyle name="Lien hypertexte visité" xfId="90" builtinId="9" hidden="1"/>
    <cellStyle name="Lien hypertexte visité" xfId="74" builtinId="9" hidden="1"/>
    <cellStyle name="Lien hypertexte visité" xfId="142" builtinId="9" hidden="1"/>
    <cellStyle name="Lien hypertexte visité" xfId="2" builtinId="9" hidden="1"/>
    <cellStyle name="Lien hypertexte visité" xfId="76" builtinId="9" hidden="1"/>
    <cellStyle name="Lien hypertexte visité" xfId="232" builtinId="9" hidden="1"/>
    <cellStyle name="Lien hypertexte visité" xfId="282" builtinId="9" hidden="1"/>
    <cellStyle name="Lien hypertexte visité" xfId="320" builtinId="9" hidden="1"/>
    <cellStyle name="Lien hypertexte visité" xfId="210" builtinId="9" hidden="1"/>
    <cellStyle name="Lien hypertexte visité" xfId="146" builtinId="9" hidden="1"/>
    <cellStyle name="Lien hypertexte visité" xfId="154" builtinId="9" hidden="1"/>
    <cellStyle name="Lien hypertexte visité" xfId="172" builtinId="9" hidden="1"/>
    <cellStyle name="Lien hypertexte visité" xfId="220" builtinId="9" hidden="1"/>
    <cellStyle name="Lien hypertexte visité" xfId="224" builtinId="9" hidden="1"/>
    <cellStyle name="Lien hypertexte visité" xfId="228" builtinId="9" hidden="1"/>
    <cellStyle name="Lien hypertexte visité" xfId="236" builtinId="9" hidden="1"/>
    <cellStyle name="Lien hypertexte visité" xfId="240" builtinId="9" hidden="1"/>
    <cellStyle name="Lien hypertexte visité" xfId="242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64" builtinId="9" hidden="1"/>
    <cellStyle name="Lien hypertexte visité" xfId="266" builtinId="9" hidden="1"/>
    <cellStyle name="Lien hypertexte visité" xfId="272" builtinId="9" hidden="1"/>
    <cellStyle name="Lien hypertexte visité" xfId="274" builtinId="9" hidden="1"/>
    <cellStyle name="Lien hypertexte visité" xfId="280" builtinId="9" hidden="1"/>
    <cellStyle name="Lien hypertexte visité" xfId="284" builtinId="9" hidden="1"/>
    <cellStyle name="Lien hypertexte visité" xfId="288" builtinId="9" hidden="1"/>
    <cellStyle name="Lien hypertexte visité" xfId="296" builtinId="9" hidden="1"/>
    <cellStyle name="Lien hypertexte visité" xfId="300" builtinId="9" hidden="1"/>
    <cellStyle name="Lien hypertexte visité" xfId="304" builtinId="9" hidden="1"/>
    <cellStyle name="Lien hypertexte visité" xfId="308" builtinId="9" hidden="1"/>
    <cellStyle name="Lien hypertexte visité" xfId="312" builtinId="9" hidden="1"/>
    <cellStyle name="Lien hypertexte visité" xfId="314" builtinId="9" hidden="1"/>
    <cellStyle name="Lien hypertexte visité" xfId="322" builtinId="9" hidden="1"/>
    <cellStyle name="Lien hypertexte visité" xfId="328" builtinId="9" hidden="1"/>
    <cellStyle name="Lien hypertexte visité" xfId="298" builtinId="9" hidden="1"/>
    <cellStyle name="Lien hypertexte visité" xfId="276" builtinId="9" hidden="1"/>
    <cellStyle name="Lien hypertexte visité" xfId="256" builtinId="9" hidden="1"/>
    <cellStyle name="Lien hypertexte visité" xfId="180" builtinId="9" hidden="1"/>
    <cellStyle name="Lien hypertexte visité" xfId="184" builtinId="9" hidden="1"/>
    <cellStyle name="Lien hypertexte visité" xfId="186" builtinId="9" hidden="1"/>
    <cellStyle name="Lien hypertexte visité" xfId="194" builtinId="9" hidden="1"/>
    <cellStyle name="Lien hypertexte visité" xfId="196" builtinId="9" hidden="1"/>
    <cellStyle name="Lien hypertexte visité" xfId="202" builtinId="9" hidden="1"/>
    <cellStyle name="Lien hypertexte visité" xfId="204" builtinId="9" hidden="1"/>
    <cellStyle name="Lien hypertexte visité" xfId="208" builtinId="9" hidden="1"/>
    <cellStyle name="Lien hypertexte visité" xfId="216" builtinId="9" hidden="1"/>
    <cellStyle name="Lien hypertexte visité" xfId="218" builtinId="9" hidden="1"/>
    <cellStyle name="Lien hypertexte visité" xfId="192" builtinId="9" hidden="1"/>
    <cellStyle name="Lien hypertexte visité" xfId="324" builtinId="9" hidden="1"/>
    <cellStyle name="Lien hypertexte visité" xfId="290" builtinId="9" hidden="1"/>
    <cellStyle name="Lien hypertexte visité" xfId="260" builtinId="9" hidden="1"/>
    <cellStyle name="Lien hypertexte visité" xfId="226" builtinId="9" hidden="1"/>
    <cellStyle name="Lien hypertexte visité" xfId="34" builtinId="9" hidden="1"/>
    <cellStyle name="Lien hypertexte visité" xfId="140" builtinId="9" hidden="1"/>
    <cellStyle name="Lien hypertexte visité" xfId="130" builtinId="9" hidden="1"/>
    <cellStyle name="Lien hypertexte visité" xfId="122" builtinId="9" hidden="1"/>
    <cellStyle name="Lien hypertexte visité" xfId="104" builtinId="9" hidden="1"/>
    <cellStyle name="Lien hypertexte visité" xfId="94" builtinId="9" hidden="1"/>
    <cellStyle name="Lien hypertexte visité" xfId="84" builtinId="9" hidden="1"/>
    <cellStyle name="Lien hypertexte visité" xfId="66" builtinId="9" hidden="1"/>
    <cellStyle name="Lien hypertexte visité" xfId="150" builtinId="9" hidden="1"/>
    <cellStyle name="Lien hypertexte visité" xfId="246" builtinId="9" hidden="1"/>
    <cellStyle name="Lien hypertexte visité" xfId="278" builtinId="9" hidden="1"/>
    <cellStyle name="Lien hypertexte visité" xfId="310" builtinId="9" hidden="1"/>
    <cellStyle name="Lien hypertexte visité" xfId="362" builtinId="9" hidden="1"/>
    <cellStyle name="Lien hypertexte visité" xfId="352" builtinId="9" hidden="1"/>
    <cellStyle name="Lien hypertexte visité" xfId="340" builtinId="9" hidden="1"/>
    <cellStyle name="Lien hypertexte visité" xfId="182" builtinId="9" hidden="1"/>
    <cellStyle name="Lien hypertexte visité" xfId="10" builtinId="9" hidden="1"/>
    <cellStyle name="Lien hypertexte visité" xfId="6" builtinId="9" hidden="1"/>
    <cellStyle name="Lien hypertexte visité" xfId="12" builtinId="9" hidden="1"/>
    <cellStyle name="Lien hypertexte visité" xfId="28" builtinId="9" hidden="1"/>
    <cellStyle name="Lien hypertexte visité" xfId="18" builtinId="9" hidden="1"/>
    <cellStyle name="Lien hypertexte visité" xfId="50" builtinId="9" hidden="1"/>
    <cellStyle name="Lien hypertexte visité" xfId="42" builtinId="9" hidden="1"/>
    <cellStyle name="Lien hypertexte visité" xfId="4" builtinId="9" hidden="1"/>
    <cellStyle name="Lien hypertexte visité" xfId="24" builtinId="9" hidden="1"/>
    <cellStyle name="Lien hypertexte visité" xfId="26" builtinId="9" hidden="1"/>
    <cellStyle name="Lien hypertexte visité" xfId="22" builtinId="9" hidden="1"/>
    <cellStyle name="Lien hypertexte visité" xfId="14" builtinId="9" hidden="1"/>
    <cellStyle name="Lien hypertexte visité" xfId="16" builtinId="9" hidden="1"/>
    <cellStyle name="Lien hypertexte visité" xfId="54" builtinId="9" hidden="1"/>
    <cellStyle name="Normal" xfId="0" builtinId="0"/>
    <cellStyle name="Normal 2" xfId="366"/>
    <cellStyle name="Normal 2 2" xfId="368"/>
    <cellStyle name="Normal 2 3" xfId="369"/>
  </cellStyles>
  <dxfs count="1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CCCC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CCECFF"/>
      </font>
      <fill>
        <patternFill>
          <bgColor rgb="FFCCEC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FFC000"/>
        </patternFill>
      </fill>
    </dxf>
    <dxf>
      <fill>
        <patternFill>
          <bgColor rgb="FFFF99CC"/>
        </patternFill>
      </fill>
    </dxf>
    <dxf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rgb="FFCCECFF"/>
      </font>
      <fill>
        <patternFill>
          <bgColor rgb="FFCCEC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ECE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ECE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ECE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FF00"/>
      </font>
    </dxf>
    <dxf>
      <font>
        <color rgb="FFDDEBF9"/>
      </font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ECECD"/>
        </patternFill>
      </fill>
    </dxf>
    <dxf>
      <font>
        <color rgb="FFFF0000"/>
      </font>
      <fill>
        <patternFill>
          <bgColor rgb="FFFECECD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rgb="FF268DCD"/>
      </font>
      <fill>
        <patternFill>
          <bgColor rgb="FFFFFF00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  <vertical/>
        <horizontal/>
      </border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  <vertical/>
        <horizontal/>
      </border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</border>
    </dxf>
    <dxf>
      <font>
        <color theme="0"/>
      </font>
      <fill>
        <patternFill>
          <bgColor theme="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FF00"/>
      </font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  <vertical/>
        <horizontal/>
      </border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</border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0000"/>
      </font>
      <fill>
        <patternFill>
          <bgColor rgb="FFFECE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color rgb="FFFFFF00"/>
      </font>
    </dxf>
    <dxf>
      <font>
        <color rgb="FFDDEBF9"/>
      </font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top style="thin">
          <color rgb="FFDDEBF9"/>
        </top>
        <bottom style="thin">
          <color rgb="FFDDEBF9"/>
        </bottom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  <vertical/>
        <horizontal/>
      </border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color rgb="FFFDCDCD"/>
      </font>
      <fill>
        <patternFill>
          <bgColor rgb="FFFDCDCD"/>
        </patternFill>
      </fill>
      <border>
        <vertical/>
        <horizontal/>
      </border>
    </dxf>
    <dxf>
      <font>
        <strike val="0"/>
        <u val="none"/>
        <color rgb="FFFF0000"/>
      </font>
      <fill>
        <patternFill>
          <bgColor rgb="FFFDCDCD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ill>
        <patternFill>
          <bgColor rgb="FFE8FE00"/>
        </patternFill>
      </fill>
    </dxf>
    <dxf>
      <fill>
        <patternFill>
          <bgColor rgb="FF44FDE1"/>
        </patternFill>
      </fill>
    </dxf>
    <dxf>
      <fill>
        <patternFill>
          <bgColor rgb="FF3BD2FF"/>
        </patternFill>
      </fill>
    </dxf>
    <dxf>
      <font>
        <strike val="0"/>
        <u val="none"/>
        <color rgb="FFFF0000"/>
      </font>
      <fill>
        <patternFill>
          <bgColor rgb="FFFDCDCD"/>
        </patternFill>
      </fill>
    </dxf>
    <dxf>
      <font>
        <color rgb="FFDDEBF9"/>
      </font>
      <fill>
        <patternFill>
          <bgColor rgb="FFDDEBF9"/>
        </patternFill>
      </fill>
      <border>
        <left style="thin">
          <color rgb="FFDDEBF9"/>
        </left>
        <right style="thin">
          <color rgb="FFDDEBF9"/>
        </right>
        <bottom style="thin">
          <color rgb="FFDDEBF9"/>
        </bottom>
      </border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ECECD"/>
      <color rgb="FFFFCCCC"/>
      <color rgb="FF268DCD"/>
      <color rgb="FF77DA01"/>
      <color rgb="FF31AFF1"/>
      <color rgb="FFCCECFF"/>
      <color rgb="FF00FFFF"/>
      <color rgb="FFFF99CC"/>
      <color rgb="FF66FFFF"/>
      <color rgb="FFDDE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1955027454393"/>
          <c:y val="0.0862430419928745"/>
          <c:w val="0.591464362961106"/>
          <c:h val="0.838548939989999"/>
        </c:manualLayout>
      </c:layout>
      <c:radarChart>
        <c:radarStyle val="marker"/>
        <c:varyColors val="0"/>
        <c:ser>
          <c:idx val="4"/>
          <c:order val="0"/>
          <c:tx>
            <c:strRef>
              <c:f>'Compétences évaluées'!$AQ$33</c:f>
              <c:strCache>
                <c:ptCount val="1"/>
                <c:pt idx="0">
                  <c:v>  Seuil de maîtrise</c:v>
                </c:pt>
              </c:strCache>
            </c:strRef>
          </c:tx>
          <c:spPr>
            <a:ln w="34925" cap="rnd">
              <a:solidFill>
                <a:schemeClr val="accent1">
                  <a:tint val="54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tint val="54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'Compétences évaluées'!$H$39:$I$52</c15:sqref>
                  </c15:fullRef>
                </c:ext>
              </c:extLst>
              <c:f>('Compétences évaluées'!$H$39:$H$45,'Compétences évaluées'!$H$47:$H$52)</c:f>
              <c:strCache>
                <c:ptCount val="13"/>
                <c:pt idx="0">
                  <c:v>NE</c:v>
                </c:pt>
                <c:pt idx="1">
                  <c:v>NE</c:v>
                </c:pt>
                <c:pt idx="2">
                  <c:v>NE</c:v>
                </c:pt>
                <c:pt idx="3">
                  <c:v>NE</c:v>
                </c:pt>
                <c:pt idx="4">
                  <c:v>NE</c:v>
                </c:pt>
                <c:pt idx="5">
                  <c:v>NE</c:v>
                </c:pt>
                <c:pt idx="6">
                  <c:v>NE</c:v>
                </c:pt>
                <c:pt idx="7">
                  <c:v>NE</c:v>
                </c:pt>
                <c:pt idx="8">
                  <c:v>NE</c:v>
                </c:pt>
                <c:pt idx="9">
                  <c:v>NE</c:v>
                </c:pt>
                <c:pt idx="10">
                  <c:v>NE</c:v>
                </c:pt>
                <c:pt idx="11">
                  <c:v>NE</c:v>
                </c:pt>
                <c:pt idx="12">
                  <c:v>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'Compétences évaluées'!$AQ$39:$AQ$52</c15:sqref>
                  </c15:fullRef>
                </c:ext>
              </c:extLst>
              <c:f>('Compétences évaluées'!$AQ$39:$AQ$45,'Compétences évaluées'!$AQ$47:$AQ$52)</c:f>
              <c:numCache>
                <c:formatCode>General</c:formatCode>
                <c:ptCount val="13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86-0D48-BA3E-6A43671A2621}"/>
            </c:ext>
          </c:extLst>
        </c:ser>
        <c:ser>
          <c:idx val="0"/>
          <c:order val="1"/>
          <c:tx>
            <c:strRef>
              <c:f>'Compétences évaluées'!$AJ$33</c:f>
              <c:strCache>
                <c:ptCount val="1"/>
                <c:pt idx="0">
                  <c:v>  Niveaux de maîtrise atteints</c:v>
                </c:pt>
              </c:strCache>
            </c:strRef>
          </c:tx>
          <c:spPr>
            <a:ln w="34925" cap="rnd">
              <a:solidFill>
                <a:schemeClr val="accent1">
                  <a:shade val="53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>
                    <a:shade val="53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'Compétences évaluées'!$H$39:$I$52</c15:sqref>
                  </c15:fullRef>
                </c:ext>
              </c:extLst>
              <c:f>('Compétences évaluées'!$H$39:$H$45,'Compétences évaluées'!$H$47:$H$52)</c:f>
              <c:strCache>
                <c:ptCount val="13"/>
                <c:pt idx="0">
                  <c:v>NE</c:v>
                </c:pt>
                <c:pt idx="1">
                  <c:v>NE</c:v>
                </c:pt>
                <c:pt idx="2">
                  <c:v>NE</c:v>
                </c:pt>
                <c:pt idx="3">
                  <c:v>NE</c:v>
                </c:pt>
                <c:pt idx="4">
                  <c:v>NE</c:v>
                </c:pt>
                <c:pt idx="5">
                  <c:v>NE</c:v>
                </c:pt>
                <c:pt idx="6">
                  <c:v>NE</c:v>
                </c:pt>
                <c:pt idx="7">
                  <c:v>NE</c:v>
                </c:pt>
                <c:pt idx="8">
                  <c:v>NE</c:v>
                </c:pt>
                <c:pt idx="9">
                  <c:v>NE</c:v>
                </c:pt>
                <c:pt idx="10">
                  <c:v>NE</c:v>
                </c:pt>
                <c:pt idx="11">
                  <c:v>NE</c:v>
                </c:pt>
                <c:pt idx="12">
                  <c:v>NE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'Compétences évaluées'!$AJ$39:$AJ$52</c15:sqref>
                  </c15:fullRef>
                </c:ext>
              </c:extLst>
              <c:f>('Compétences évaluées'!$AJ$39:$AJ$45,'Compétences évaluées'!$AJ$47:$AJ$52)</c:f>
              <c:numCache>
                <c:formatCode>0</c:formatCode>
                <c:ptCount val="1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86-0D48-BA3E-6A43671A26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-178685456"/>
        <c:axId val="-178683408"/>
      </c:radarChart>
      <c:catAx>
        <c:axId val="-178685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rgbClr val="268CCD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8683408"/>
        <c:crosses val="autoZero"/>
        <c:auto val="1"/>
        <c:lblAlgn val="ctr"/>
        <c:lblOffset val="100"/>
        <c:noMultiLvlLbl val="0"/>
      </c:catAx>
      <c:valAx>
        <c:axId val="-178683408"/>
        <c:scaling>
          <c:orientation val="minMax"/>
          <c:max val="20.0"/>
        </c:scaling>
        <c:delete val="0"/>
        <c:axPos val="l"/>
        <c:majorGridlines>
          <c:spPr>
            <a:ln w="12700" cap="flat" cmpd="sng" algn="ctr">
              <a:solidFill>
                <a:srgbClr val="268CCD"/>
              </a:solidFill>
              <a:prstDash val="solid"/>
              <a:round/>
              <a:headEnd type="none"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B0F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8685456"/>
        <c:crosses val="autoZero"/>
        <c:crossBetween val="between"/>
        <c:majorUnit val="5.0"/>
      </c:valAx>
      <c:spPr>
        <a:noFill/>
        <a:ln w="19050" cap="rnd">
          <a:noFill/>
        </a:ln>
        <a:effectLst/>
      </c:spPr>
    </c:plotArea>
    <c:legend>
      <c:legendPos val="l"/>
      <c:layout>
        <c:manualLayout>
          <c:xMode val="edge"/>
          <c:yMode val="edge"/>
          <c:x val="0.0372223980003373"/>
          <c:y val="0.449961333460909"/>
          <c:w val="0.29531933511223"/>
          <c:h val="0.1000773330781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trlProps/ctrlProp1.xml><?xml version="1.0" encoding="utf-8"?>
<formControlPr xmlns="http://schemas.microsoft.com/office/spreadsheetml/2009/9/main" objectType="Spin" dx="15" fmlaLink="$AJ$55" max="20" page="10" val="0"/>
</file>

<file path=xl/ctrlProps/ctrlProp10.xml><?xml version="1.0" encoding="utf-8"?>
<formControlPr xmlns="http://schemas.microsoft.com/office/spreadsheetml/2009/9/main" objectType="Spin" dx="15" fmlaLink="$AJ$81" max="20" page="10" val="0"/>
</file>

<file path=xl/ctrlProps/ctrlProp11.xml><?xml version="1.0" encoding="utf-8"?>
<formControlPr xmlns="http://schemas.microsoft.com/office/spreadsheetml/2009/9/main" objectType="Spin" dx="15" fmlaLink="$AJ$97" max="20" page="10" val="0"/>
</file>

<file path=xl/ctrlProps/ctrlProp12.xml><?xml version="1.0" encoding="utf-8"?>
<formControlPr xmlns="http://schemas.microsoft.com/office/spreadsheetml/2009/9/main" objectType="Spin" dx="15" fmlaLink="$AJ$110" max="20" page="10" val="0"/>
</file>

<file path=xl/ctrlProps/ctrlProp13.xml><?xml version="1.0" encoding="utf-8"?>
<formControlPr xmlns="http://schemas.microsoft.com/office/spreadsheetml/2009/9/main" objectType="Spin" dx="15" fmlaLink="$AJ$116" max="20" page="10" val="0"/>
</file>

<file path=xl/ctrlProps/ctrlProp14.xml><?xml version="1.0" encoding="utf-8"?>
<formControlPr xmlns="http://schemas.microsoft.com/office/spreadsheetml/2009/9/main" objectType="Spin" dx="15" fmlaLink="$AJ$87" max="20" page="10" val="0"/>
</file>

<file path=xl/ctrlProps/ctrlProp15.xml><?xml version="1.0" encoding="utf-8"?>
<formControlPr xmlns="http://schemas.microsoft.com/office/spreadsheetml/2009/9/main" objectType="Spin" dx="15" fmlaLink="$AJ$89" max="20" page="10" val="0"/>
</file>

<file path=xl/ctrlProps/ctrlProp2.xml><?xml version="1.0" encoding="utf-8"?>
<formControlPr xmlns="http://schemas.microsoft.com/office/spreadsheetml/2009/9/main" objectType="Spin" dx="15" fmlaLink="$AJ$57" max="20" page="10" val="0"/>
</file>

<file path=xl/ctrlProps/ctrlProp3.xml><?xml version="1.0" encoding="utf-8"?>
<formControlPr xmlns="http://schemas.microsoft.com/office/spreadsheetml/2009/9/main" objectType="Spin" dx="15" fmlaLink="$AJ$59" max="20" page="10" val="0"/>
</file>

<file path=xl/ctrlProps/ctrlProp4.xml><?xml version="1.0" encoding="utf-8"?>
<formControlPr xmlns="http://schemas.microsoft.com/office/spreadsheetml/2009/9/main" objectType="Spin" dx="15" fmlaLink="$AJ$61" max="20" page="10" val="0"/>
</file>

<file path=xl/ctrlProps/ctrlProp5.xml><?xml version="1.0" encoding="utf-8"?>
<formControlPr xmlns="http://schemas.microsoft.com/office/spreadsheetml/2009/9/main" objectType="Spin" dx="15" fmlaLink="$AJ$67" max="20" page="10" val="0"/>
</file>

<file path=xl/ctrlProps/ctrlProp6.xml><?xml version="1.0" encoding="utf-8"?>
<formControlPr xmlns="http://schemas.microsoft.com/office/spreadsheetml/2009/9/main" objectType="Spin" dx="15" fmlaLink="$AJ$69" max="20" page="10" val="0"/>
</file>

<file path=xl/ctrlProps/ctrlProp7.xml><?xml version="1.0" encoding="utf-8"?>
<formControlPr xmlns="http://schemas.microsoft.com/office/spreadsheetml/2009/9/main" objectType="Spin" dx="15" fmlaLink="$AJ$71" max="20" page="10" val="0"/>
</file>

<file path=xl/ctrlProps/ctrlProp8.xml><?xml version="1.0" encoding="utf-8"?>
<formControlPr xmlns="http://schemas.microsoft.com/office/spreadsheetml/2009/9/main" objectType="Spin" dx="15" fmlaLink="$AJ$95" max="20" page="10" val="0"/>
</file>

<file path=xl/ctrlProps/ctrlProp9.xml><?xml version="1.0" encoding="utf-8"?>
<formControlPr xmlns="http://schemas.microsoft.com/office/spreadsheetml/2009/9/main" objectType="Spin" dx="15" fmlaLink="$AJ$79" max="2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jpg"/><Relationship Id="rId5" Type="http://schemas.microsoft.com/office/2011/relationships/webextension" Target="../webextensions/webextension1.xml"/><Relationship Id="rId6" Type="http://schemas.openxmlformats.org/officeDocument/2006/relationships/image" Target="../media/image5.png"/><Relationship Id="rId7" Type="http://schemas.microsoft.com/office/2011/relationships/webextension" Target="../webextensions/webextension2.xml"/><Relationship Id="rId8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chart" Target="../charts/chart1.xml"/><Relationship Id="rId5" Type="http://schemas.openxmlformats.org/officeDocument/2006/relationships/image" Target="../media/image4.jpg"/><Relationship Id="rId6" Type="http://schemas.microsoft.com/office/2011/relationships/webextension" Target="../webextensions/webextension3.xml"/><Relationship Id="rId7" Type="http://schemas.openxmlformats.org/officeDocument/2006/relationships/image" Target="../media/image7.png"/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67438</xdr:colOff>
      <xdr:row>122</xdr:row>
      <xdr:rowOff>203142</xdr:rowOff>
    </xdr:from>
    <xdr:to>
      <xdr:col>42</xdr:col>
      <xdr:colOff>469149</xdr:colOff>
      <xdr:row>125</xdr:row>
      <xdr:rowOff>84869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123" t="-8656" r="-3014" b="-6036"/>
        <a:stretch/>
      </xdr:blipFill>
      <xdr:spPr>
        <a:xfrm>
          <a:off x="16776020" y="32858306"/>
          <a:ext cx="1510074" cy="768418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  <xdr:twoCellAnchor editAs="oneCell">
    <xdr:from>
      <xdr:col>3</xdr:col>
      <xdr:colOff>167428</xdr:colOff>
      <xdr:row>120</xdr:row>
      <xdr:rowOff>69048</xdr:rowOff>
    </xdr:from>
    <xdr:to>
      <xdr:col>6</xdr:col>
      <xdr:colOff>40504</xdr:colOff>
      <xdr:row>122</xdr:row>
      <xdr:rowOff>490649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53" r="22806" b="4536"/>
        <a:stretch/>
      </xdr:blipFill>
      <xdr:spPr>
        <a:xfrm>
          <a:off x="555355" y="32003775"/>
          <a:ext cx="1203113" cy="1407699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54</xdr:row>
          <xdr:rowOff>50800</xdr:rowOff>
        </xdr:from>
        <xdr:to>
          <xdr:col>29</xdr:col>
          <xdr:colOff>368300</xdr:colOff>
          <xdr:row>54</xdr:row>
          <xdr:rowOff>279400</xdr:rowOff>
        </xdr:to>
        <xdr:sp macro="" textlink="">
          <xdr:nvSpPr>
            <xdr:cNvPr id="30721" name="Spinner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xmlns="" id="{00000000-0008-0000-00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56</xdr:row>
          <xdr:rowOff>38100</xdr:rowOff>
        </xdr:from>
        <xdr:to>
          <xdr:col>29</xdr:col>
          <xdr:colOff>381000</xdr:colOff>
          <xdr:row>56</xdr:row>
          <xdr:rowOff>254000</xdr:rowOff>
        </xdr:to>
        <xdr:sp macro="" textlink="">
          <xdr:nvSpPr>
            <xdr:cNvPr id="30722" name="Spinner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xmlns="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58</xdr:row>
          <xdr:rowOff>50800</xdr:rowOff>
        </xdr:from>
        <xdr:to>
          <xdr:col>29</xdr:col>
          <xdr:colOff>381000</xdr:colOff>
          <xdr:row>58</xdr:row>
          <xdr:rowOff>279400</xdr:rowOff>
        </xdr:to>
        <xdr:sp macro="" textlink="">
          <xdr:nvSpPr>
            <xdr:cNvPr id="30723" name="Spinner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xmlns="" id="{00000000-0008-0000-00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60</xdr:row>
          <xdr:rowOff>50800</xdr:rowOff>
        </xdr:from>
        <xdr:to>
          <xdr:col>29</xdr:col>
          <xdr:colOff>381000</xdr:colOff>
          <xdr:row>60</xdr:row>
          <xdr:rowOff>279400</xdr:rowOff>
        </xdr:to>
        <xdr:sp macro="" textlink="">
          <xdr:nvSpPr>
            <xdr:cNvPr id="30724" name="Spinner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xmlns="" id="{00000000-0008-0000-00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165100</xdr:colOff>
          <xdr:row>66</xdr:row>
          <xdr:rowOff>38100</xdr:rowOff>
        </xdr:from>
        <xdr:to>
          <xdr:col>29</xdr:col>
          <xdr:colOff>393700</xdr:colOff>
          <xdr:row>66</xdr:row>
          <xdr:rowOff>241300</xdr:rowOff>
        </xdr:to>
        <xdr:sp macro="" textlink="">
          <xdr:nvSpPr>
            <xdr:cNvPr id="30726" name="Spinner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xmlns="" id="{00000000-0008-0000-00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165100</xdr:colOff>
          <xdr:row>68</xdr:row>
          <xdr:rowOff>38100</xdr:rowOff>
        </xdr:from>
        <xdr:to>
          <xdr:col>29</xdr:col>
          <xdr:colOff>393700</xdr:colOff>
          <xdr:row>68</xdr:row>
          <xdr:rowOff>254000</xdr:rowOff>
        </xdr:to>
        <xdr:sp macro="" textlink="">
          <xdr:nvSpPr>
            <xdr:cNvPr id="30727" name="Spinner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xmlns="" id="{00000000-0008-0000-00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70</xdr:row>
          <xdr:rowOff>38100</xdr:rowOff>
        </xdr:from>
        <xdr:to>
          <xdr:col>29</xdr:col>
          <xdr:colOff>393700</xdr:colOff>
          <xdr:row>70</xdr:row>
          <xdr:rowOff>279400</xdr:rowOff>
        </xdr:to>
        <xdr:sp macro="" textlink="">
          <xdr:nvSpPr>
            <xdr:cNvPr id="30728" name="Spinner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xmlns="" id="{00000000-0008-0000-00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94</xdr:row>
          <xdr:rowOff>38100</xdr:rowOff>
        </xdr:from>
        <xdr:to>
          <xdr:col>29</xdr:col>
          <xdr:colOff>393700</xdr:colOff>
          <xdr:row>94</xdr:row>
          <xdr:rowOff>279400</xdr:rowOff>
        </xdr:to>
        <xdr:sp macro="" textlink="">
          <xdr:nvSpPr>
            <xdr:cNvPr id="30733" name="Spinner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xmlns="" id="{00000000-0008-0000-00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179505</xdr:rowOff>
    </xdr:from>
    <xdr:to>
      <xdr:col>4</xdr:col>
      <xdr:colOff>148590</xdr:colOff>
      <xdr:row>4</xdr:row>
      <xdr:rowOff>639240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5" y="318050"/>
          <a:ext cx="1303136" cy="921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30</xdr:col>
      <xdr:colOff>206376</xdr:colOff>
      <xdr:row>19</xdr:row>
      <xdr:rowOff>63501</xdr:rowOff>
    </xdr:from>
    <xdr:to>
      <xdr:col>36</xdr:col>
      <xdr:colOff>41391</xdr:colOff>
      <xdr:row>30</xdr:row>
      <xdr:rowOff>263526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03251" y="5381626"/>
          <a:ext cx="3619500" cy="3619500"/>
        </a:xfrm>
        <a:prstGeom prst="rect">
          <a:avLst/>
        </a:prstGeom>
      </xdr:spPr>
    </xdr:pic>
    <xdr:clientData/>
  </xdr:twoCellAnchor>
  <xdr:twoCellAnchor>
    <xdr:from>
      <xdr:col>30</xdr:col>
      <xdr:colOff>95250</xdr:colOff>
      <xdr:row>40</xdr:row>
      <xdr:rowOff>95251</xdr:rowOff>
    </xdr:from>
    <xdr:to>
      <xdr:col>33</xdr:col>
      <xdr:colOff>603250</xdr:colOff>
      <xdr:row>45</xdr:row>
      <xdr:rowOff>417286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6" name="Complément 35" title="Mini Calendar and Date Picker">
              <a:extLst>
                <a:ext uri="{FF2B5EF4-FFF2-40B4-BE49-F238E27FC236}">
                  <a16:creationId xmlns:a16="http://schemas.microsoft.com/office/drawing/2014/main" xmlns="" id="{00000000-0008-0000-0000-000024000000}"/>
                </a:ext>
              </a:extLst>
            </xdr:cNvPr>
            <xdr:cNvGraphicFramePr>
              <a:graphicFrameLocks noGrp="1"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5"/>
            </a:graphicData>
          </a:graphic>
        </xdr:graphicFrame>
      </mc:Choice>
      <mc:Fallback>
        <xdr:pic>
          <xdr:nvPicPr>
            <xdr:cNvPr id="36" name="Complément 35" title="Mini Calendar and Date Picker">
              <a:extLst>
                <a:ext uri="{FF2B5EF4-FFF2-40B4-BE49-F238E27FC236}">
                  <a16:creationId xmlns:a16="http://schemas.microsoft.com/office/drawing/2014/main" xmlns="" id="{00000000-0008-0000-0000-000024000000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 fPrintsWithSheet="0"/>
  </xdr:twoCellAnchor>
  <xdr:twoCellAnchor>
    <xdr:from>
      <xdr:col>21</xdr:col>
      <xdr:colOff>62333</xdr:colOff>
      <xdr:row>119</xdr:row>
      <xdr:rowOff>46992</xdr:rowOff>
    </xdr:from>
    <xdr:to>
      <xdr:col>25</xdr:col>
      <xdr:colOff>335914</xdr:colOff>
      <xdr:row>124</xdr:row>
      <xdr:rowOff>206830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9" name="Complément 38" title="Mini Calendar and Date Picker">
              <a:extLst>
                <a:ext uri="{FF2B5EF4-FFF2-40B4-BE49-F238E27FC236}">
                  <a16:creationId xmlns:a16="http://schemas.microsoft.com/office/drawing/2014/main" xmlns="" id="{00000000-0008-0000-0000-000027000000}"/>
                </a:ext>
              </a:extLst>
            </xdr:cNvPr>
            <xdr:cNvGraphicFramePr>
              <a:graphicFrameLocks noGrp="1"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7"/>
            </a:graphicData>
          </a:graphic>
        </xdr:graphicFrame>
      </mc:Choice>
      <mc:Fallback>
        <xdr:pic>
          <xdr:nvPicPr>
            <xdr:cNvPr id="39" name="Complément 38" title="Mini Calendar and Date Picker">
              <a:extLst>
                <a:ext uri="{FF2B5EF4-FFF2-40B4-BE49-F238E27FC236}">
                  <a16:creationId xmlns:a16="http://schemas.microsoft.com/office/drawing/2014/main" xmlns="" id="{00000000-0008-0000-0000-000027000000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78</xdr:row>
          <xdr:rowOff>38100</xdr:rowOff>
        </xdr:from>
        <xdr:to>
          <xdr:col>29</xdr:col>
          <xdr:colOff>393700</xdr:colOff>
          <xdr:row>78</xdr:row>
          <xdr:rowOff>279400</xdr:rowOff>
        </xdr:to>
        <xdr:sp macro="" textlink="">
          <xdr:nvSpPr>
            <xdr:cNvPr id="30758" name="Spinner 38" hidden="1">
              <a:extLst>
                <a:ext uri="{63B3BB69-23CF-44E3-9099-C40C66FF867C}">
                  <a14:compatExt spid="_x0000_s30758"/>
                </a:ext>
                <a:ext uri="{FF2B5EF4-FFF2-40B4-BE49-F238E27FC236}">
                  <a16:creationId xmlns:a16="http://schemas.microsoft.com/office/drawing/2014/main" xmlns="" id="{00000000-0008-0000-0000-00002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80</xdr:row>
          <xdr:rowOff>38100</xdr:rowOff>
        </xdr:from>
        <xdr:to>
          <xdr:col>29</xdr:col>
          <xdr:colOff>393700</xdr:colOff>
          <xdr:row>80</xdr:row>
          <xdr:rowOff>279400</xdr:rowOff>
        </xdr:to>
        <xdr:sp macro="" textlink="">
          <xdr:nvSpPr>
            <xdr:cNvPr id="30759" name="Spinner 39" hidden="1">
              <a:extLst>
                <a:ext uri="{63B3BB69-23CF-44E3-9099-C40C66FF867C}">
                  <a14:compatExt spid="_x0000_s30759"/>
                </a:ext>
                <a:ext uri="{FF2B5EF4-FFF2-40B4-BE49-F238E27FC236}">
                  <a16:creationId xmlns:a16="http://schemas.microsoft.com/office/drawing/2014/main" xmlns="" id="{00000000-0008-0000-0000-00002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96</xdr:row>
          <xdr:rowOff>38100</xdr:rowOff>
        </xdr:from>
        <xdr:to>
          <xdr:col>29</xdr:col>
          <xdr:colOff>393700</xdr:colOff>
          <xdr:row>96</xdr:row>
          <xdr:rowOff>279400</xdr:rowOff>
        </xdr:to>
        <xdr:sp macro="" textlink="">
          <xdr:nvSpPr>
            <xdr:cNvPr id="30770" name="Spinner 50" hidden="1">
              <a:extLst>
                <a:ext uri="{63B3BB69-23CF-44E3-9099-C40C66FF867C}">
                  <a14:compatExt spid="_x0000_s30770"/>
                </a:ext>
                <a:ext uri="{FF2B5EF4-FFF2-40B4-BE49-F238E27FC236}">
                  <a16:creationId xmlns:a16="http://schemas.microsoft.com/office/drawing/2014/main" xmlns="" id="{00000000-0008-0000-0000-00003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109</xdr:row>
          <xdr:rowOff>50800</xdr:rowOff>
        </xdr:from>
        <xdr:to>
          <xdr:col>29</xdr:col>
          <xdr:colOff>368300</xdr:colOff>
          <xdr:row>109</xdr:row>
          <xdr:rowOff>279400</xdr:rowOff>
        </xdr:to>
        <xdr:sp macro="" textlink="">
          <xdr:nvSpPr>
            <xdr:cNvPr id="30788" name="Spinner 68" hidden="1">
              <a:extLst>
                <a:ext uri="{63B3BB69-23CF-44E3-9099-C40C66FF867C}">
                  <a14:compatExt spid="_x0000_s30788"/>
                </a:ext>
                <a:ext uri="{FF2B5EF4-FFF2-40B4-BE49-F238E27FC236}">
                  <a16:creationId xmlns:a16="http://schemas.microsoft.com/office/drawing/2014/main" xmlns="" id="{00000000-0008-0000-0000-00004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115</xdr:row>
          <xdr:rowOff>50800</xdr:rowOff>
        </xdr:from>
        <xdr:to>
          <xdr:col>29</xdr:col>
          <xdr:colOff>368300</xdr:colOff>
          <xdr:row>115</xdr:row>
          <xdr:rowOff>279400</xdr:rowOff>
        </xdr:to>
        <xdr:sp macro="" textlink="">
          <xdr:nvSpPr>
            <xdr:cNvPr id="30798" name="Spinner 78" hidden="1">
              <a:extLst>
                <a:ext uri="{63B3BB69-23CF-44E3-9099-C40C66FF867C}">
                  <a14:compatExt spid="_x0000_s30798"/>
                </a:ext>
                <a:ext uri="{FF2B5EF4-FFF2-40B4-BE49-F238E27FC236}">
                  <a16:creationId xmlns:a16="http://schemas.microsoft.com/office/drawing/2014/main" xmlns="" id="{00000000-0008-0000-0000-00004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86</xdr:row>
          <xdr:rowOff>38100</xdr:rowOff>
        </xdr:from>
        <xdr:to>
          <xdr:col>29</xdr:col>
          <xdr:colOff>393700</xdr:colOff>
          <xdr:row>86</xdr:row>
          <xdr:rowOff>279400</xdr:rowOff>
        </xdr:to>
        <xdr:sp macro="" textlink="">
          <xdr:nvSpPr>
            <xdr:cNvPr id="30800" name="Spinner 80" hidden="1">
              <a:extLst>
                <a:ext uri="{63B3BB69-23CF-44E3-9099-C40C66FF867C}">
                  <a14:compatExt spid="_x0000_s30800"/>
                </a:ext>
                <a:ext uri="{FF2B5EF4-FFF2-40B4-BE49-F238E27FC236}">
                  <a16:creationId xmlns:a16="http://schemas.microsoft.com/office/drawing/2014/main" xmlns="" id="{00000000-0008-0000-0000-00005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88</xdr:row>
          <xdr:rowOff>38100</xdr:rowOff>
        </xdr:from>
        <xdr:to>
          <xdr:col>29</xdr:col>
          <xdr:colOff>393700</xdr:colOff>
          <xdr:row>88</xdr:row>
          <xdr:rowOff>279400</xdr:rowOff>
        </xdr:to>
        <xdr:sp macro="" textlink="">
          <xdr:nvSpPr>
            <xdr:cNvPr id="30801" name="Spinner 81" hidden="1">
              <a:extLst>
                <a:ext uri="{63B3BB69-23CF-44E3-9099-C40C66FF867C}">
                  <a14:compatExt spid="_x0000_s30801"/>
                </a:ext>
                <a:ext uri="{FF2B5EF4-FFF2-40B4-BE49-F238E27FC236}">
                  <a16:creationId xmlns:a16="http://schemas.microsoft.com/office/drawing/2014/main" xmlns="" id="{00000000-0008-0000-0000-00005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603957</xdr:colOff>
      <xdr:row>76</xdr:row>
      <xdr:rowOff>228599</xdr:rowOff>
    </xdr:from>
    <xdr:to>
      <xdr:col>41</xdr:col>
      <xdr:colOff>193505</xdr:colOff>
      <xdr:row>79</xdr:row>
      <xdr:rowOff>78122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123" t="-8656" r="-3014" b="-6036"/>
        <a:stretch/>
      </xdr:blipFill>
      <xdr:spPr>
        <a:xfrm>
          <a:off x="17894100" y="36750170"/>
          <a:ext cx="1748548" cy="665952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  <xdr:twoCellAnchor editAs="oneCell">
    <xdr:from>
      <xdr:col>3</xdr:col>
      <xdr:colOff>16932</xdr:colOff>
      <xdr:row>73</xdr:row>
      <xdr:rowOff>170543</xdr:rowOff>
    </xdr:from>
    <xdr:to>
      <xdr:col>6</xdr:col>
      <xdr:colOff>2903</xdr:colOff>
      <xdr:row>77</xdr:row>
      <xdr:rowOff>37833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53" r="22806" b="4536"/>
        <a:stretch/>
      </xdr:blipFill>
      <xdr:spPr>
        <a:xfrm>
          <a:off x="470503" y="35803114"/>
          <a:ext cx="1522111" cy="16195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179505</xdr:rowOff>
    </xdr:from>
    <xdr:to>
      <xdr:col>4</xdr:col>
      <xdr:colOff>148590</xdr:colOff>
      <xdr:row>4</xdr:row>
      <xdr:rowOff>639240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45" y="318050"/>
          <a:ext cx="1303136" cy="92155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216955</xdr:colOff>
      <xdr:row>29</xdr:row>
      <xdr:rowOff>1</xdr:rowOff>
    </xdr:from>
    <xdr:to>
      <xdr:col>35</xdr:col>
      <xdr:colOff>184452</xdr:colOff>
      <xdr:row>30</xdr:row>
      <xdr:rowOff>3803651</xdr:rowOff>
    </xdr:to>
    <xdr:graphicFrame macro="">
      <xdr:nvGraphicFramePr>
        <xdr:cNvPr id="36" name="Graphique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30</xdr:col>
      <xdr:colOff>180396</xdr:colOff>
      <xdr:row>17</xdr:row>
      <xdr:rowOff>65404</xdr:rowOff>
    </xdr:from>
    <xdr:to>
      <xdr:col>32</xdr:col>
      <xdr:colOff>529012</xdr:colOff>
      <xdr:row>23</xdr:row>
      <xdr:rowOff>187233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663341" y="4748240"/>
          <a:ext cx="1562100" cy="1756666"/>
        </a:xfrm>
        <a:prstGeom prst="rect">
          <a:avLst/>
        </a:prstGeom>
      </xdr:spPr>
    </xdr:pic>
    <xdr:clientData/>
  </xdr:twoCellAnchor>
  <xdr:twoCellAnchor>
    <xdr:from>
      <xdr:col>17</xdr:col>
      <xdr:colOff>181430</xdr:colOff>
      <xdr:row>71</xdr:row>
      <xdr:rowOff>163287</xdr:rowOff>
    </xdr:from>
    <xdr:to>
      <xdr:col>21</xdr:col>
      <xdr:colOff>344715</xdr:colOff>
      <xdr:row>76</xdr:row>
      <xdr:rowOff>326572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40" name="Complément 39" title="Mini Calendar and Date Picker">
              <a:extLst>
                <a:ext uri="{FF2B5EF4-FFF2-40B4-BE49-F238E27FC236}">
                  <a16:creationId xmlns:a16="http://schemas.microsoft.com/office/drawing/2014/main" xmlns="" id="{00000000-0008-0000-0100-000028000000}"/>
                </a:ext>
              </a:extLst>
            </xdr:cNvPr>
            <xdr:cNvGraphicFramePr>
              <a:graphicFrameLocks noGrp="1" noChangeAspect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6"/>
            </a:graphicData>
          </a:graphic>
        </xdr:graphicFrame>
      </mc:Choice>
      <mc:Fallback>
        <xdr:pic>
          <xdr:nvPicPr>
            <xdr:cNvPr id="40" name="Complément 39" title="Mini Calendar and Date Picker">
              <a:extLst>
                <a:ext uri="{FF2B5EF4-FFF2-40B4-BE49-F238E27FC236}">
                  <a16:creationId xmlns:a16="http://schemas.microsoft.com/office/drawing/2014/main" xmlns="" id="{00000000-0008-0000-0100-000028000000}"/>
                </a:ext>
              </a:extLst>
            </xdr:cNvPr>
            <xdr:cNvPicPr/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ramstein/Desktop/ac%20rennes/3%20Conseil%20et%20Expertise/3.6%20Ecriture%20de%20r&#233;f&#233;rentiels/Rep&#232;re%20pour%20la%20formation/Annexe%20pe&#769;dagogique%20pfmp%205-1-2%20MEE%20D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âches travaillées"/>
      <sheetName val="Compétences évaluées"/>
      <sheetName val="Relation tâches &amp; compétences"/>
      <sheetName val="Donnees Gen."/>
      <sheetName val="Eleves"/>
      <sheetName val="Professeurs"/>
      <sheetName val="Tuteurs"/>
      <sheetName val="Élèves"/>
    </sheetNames>
    <sheetDataSet>
      <sheetData sheetId="0">
        <row r="79">
          <cell r="H79" t="str">
            <v>A2 - T9</v>
          </cell>
        </row>
      </sheetData>
      <sheetData sheetId="1"/>
      <sheetData sheetId="2">
        <row r="9">
          <cell r="F9" t="str">
            <v>A2 - T1</v>
          </cell>
          <cell r="J9" t="str">
            <v>C5</v>
          </cell>
        </row>
        <row r="10">
          <cell r="F10" t="str">
            <v>A2 - T2</v>
          </cell>
          <cell r="J10" t="str">
            <v>C6</v>
          </cell>
        </row>
        <row r="11">
          <cell r="F11" t="str">
            <v>A2 - T3</v>
          </cell>
          <cell r="J11" t="str">
            <v>C6</v>
          </cell>
        </row>
        <row r="12">
          <cell r="F12" t="str">
            <v>A2 - T4</v>
          </cell>
          <cell r="J12" t="str">
            <v>C6</v>
          </cell>
        </row>
        <row r="13">
          <cell r="F13" t="str">
            <v>A2 - T7</v>
          </cell>
          <cell r="J13" t="str">
            <v>C7</v>
          </cell>
        </row>
        <row r="14">
          <cell r="F14" t="str">
            <v>A2 - T8</v>
          </cell>
          <cell r="J14" t="str">
            <v>C9</v>
          </cell>
        </row>
        <row r="15">
          <cell r="F15" t="str">
            <v>A2 - T9</v>
          </cell>
          <cell r="J15" t="str">
            <v>C8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webextensions/_rels/webextension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webextensions/_rels/webextension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webextensions/webextension1.xml><?xml version="1.0" encoding="utf-8"?>
<we:webextension xmlns:we="http://schemas.microsoft.com/office/webextensions/webextension/2010/11" id="{00000000-0008-0000-0000-000024000000}">
  <we:reference id="wa102957665" version="1.3.0.0" store="fr-FR" storeType="OMEX"/>
  <we:alternateReferences>
    <we:reference id="WA102957665" version="1.3.0.0" store="WA102957665" storeType="OMEX"/>
  </we:alternateReferences>
  <we:properties>
    <we:property name="opt_wn" value="false"/>
    <we:property name="opt_theme" value="5"/>
    <we:property name="opt_size" value="0"/>
    <we:property name="opt_month" value="&quot;2021-05-01&quot;"/>
    <we:property name="opt_cal_sys" value="1"/>
  </we:properties>
  <we:bindings/>
  <we:snapshot xmlns:r="http://schemas.openxmlformats.org/officeDocument/2006/relationships" r:embed="rId1"/>
</we:webextension>
</file>

<file path=xl/webextensions/webextension2.xml><?xml version="1.0" encoding="utf-8"?>
<we:webextension xmlns:we="http://schemas.microsoft.com/office/webextensions/webextension/2010/11" id="{00000000-0008-0000-0000-000027000000}">
  <we:reference id="wa102957665" version="1.3.0.0" store="fr-FR" storeType="OMEX"/>
  <we:alternateReferences>
    <we:reference id="WA102957665" version="1.3.0.0" store="WA102957665" storeType="OMEX"/>
  </we:alternateReferences>
  <we:properties>
    <we:property name="opt_wn" value="false"/>
    <we:property name="opt_theme" value="5"/>
    <we:property name="opt_size" value="0"/>
    <we:property name="opt_month" value="&quot;2021-05-01&quot;"/>
    <we:property name="opt_cal_sys" value="1"/>
  </we:properties>
  <we:bindings/>
  <we:snapshot xmlns:r="http://schemas.openxmlformats.org/officeDocument/2006/relationships" r:embed="rId1"/>
</we:webextension>
</file>

<file path=xl/webextensions/webextension3.xml><?xml version="1.0" encoding="utf-8"?>
<we:webextension xmlns:we="http://schemas.microsoft.com/office/webextensions/webextension/2010/11" id="{00000000-0008-0000-0100-000028000000}">
  <we:reference id="wa102957665" version="1.3.0.0" store="fr-FR" storeType="OMEX"/>
  <we:alternateReferences>
    <we:reference id="WA102957665" version="1.3.0.0" store="WA102957665" storeType="OMEX"/>
  </we:alternateReferences>
  <we:properties>
    <we:property name="opt_wn" value="false"/>
    <we:property name="opt_theme" value="5"/>
    <we:property name="opt_size" value="0"/>
    <we:property name="opt_month" value="&quot;2021-05-01&quot;"/>
    <we:property name="opt_cal_sys" value="1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0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tabColor rgb="FF00B050"/>
    <pageSetUpPr fitToPage="1"/>
  </sheetPr>
  <dimension ref="A1:CF1048006"/>
  <sheetViews>
    <sheetView showGridLines="0" tabSelected="1" zoomScale="55" zoomScaleNormal="55" zoomScalePageLayoutView="55" workbookViewId="0">
      <selection activeCell="AJ81" activeCellId="4" sqref="AJ116 AJ110 AJ95:AJ97 AJ87:AJ89 AJ55:AJ81"/>
    </sheetView>
  </sheetViews>
  <sheetFormatPr baseColWidth="10" defaultColWidth="10.83203125" defaultRowHeight="15" x14ac:dyDescent="0.2"/>
  <cols>
    <col min="1" max="1" width="1.6640625" style="14" customWidth="1"/>
    <col min="2" max="2" width="2.5" style="14" customWidth="1"/>
    <col min="3" max="3" width="1.6640625" style="14" customWidth="1"/>
    <col min="4" max="4" width="10.83203125" style="15" customWidth="1"/>
    <col min="5" max="5" width="7.5" style="14" customWidth="1"/>
    <col min="6" max="6" width="1.6640625" style="14" customWidth="1"/>
    <col min="7" max="7" width="5" style="14" customWidth="1"/>
    <col min="8" max="8" width="7.1640625" style="14" customWidth="1"/>
    <col min="9" max="9" width="5.83203125" style="14" customWidth="1"/>
    <col min="10" max="10" width="1.5" style="14" customWidth="1"/>
    <col min="11" max="14" width="5.83203125" style="14" customWidth="1"/>
    <col min="15" max="15" width="16.6640625" style="14" customWidth="1"/>
    <col min="16" max="20" width="5.83203125" style="14" customWidth="1"/>
    <col min="21" max="21" width="9.1640625" style="14" customWidth="1"/>
    <col min="22" max="22" width="6.6640625" style="14" customWidth="1"/>
    <col min="23" max="23" width="5.83203125" style="14" customWidth="1"/>
    <col min="24" max="24" width="8.33203125" style="14" customWidth="1"/>
    <col min="25" max="26" width="5.83203125" style="14" customWidth="1"/>
    <col min="27" max="27" width="10.83203125" style="14" customWidth="1"/>
    <col min="28" max="28" width="1.6640625" style="14" customWidth="1"/>
    <col min="29" max="29" width="10" style="14" customWidth="1"/>
    <col min="30" max="30" width="5.83203125" style="14" customWidth="1"/>
    <col min="31" max="31" width="10.1640625" style="14" customWidth="1"/>
    <col min="32" max="33" width="8.33203125" style="14" customWidth="1"/>
    <col min="34" max="34" width="9.5" style="14" customWidth="1"/>
    <col min="35" max="35" width="1.6640625" style="14" customWidth="1"/>
    <col min="36" max="36" width="11.6640625" style="14" customWidth="1"/>
    <col min="37" max="37" width="5" style="14" customWidth="1"/>
    <col min="38" max="38" width="8.33203125" style="14" customWidth="1"/>
    <col min="39" max="39" width="3.33203125" style="14" customWidth="1"/>
    <col min="40" max="41" width="1.6640625" style="14" customWidth="1"/>
    <col min="42" max="42" width="13.33203125" style="14" customWidth="1"/>
    <col min="43" max="43" width="10" style="14" customWidth="1"/>
    <col min="44" max="44" width="3.33203125" style="14" customWidth="1"/>
    <col min="45" max="45" width="1.6640625" style="14" customWidth="1"/>
    <col min="46" max="47" width="2.5" style="14" customWidth="1"/>
    <col min="48" max="48" width="5" style="17" customWidth="1"/>
    <col min="49" max="49" width="41" style="17" customWidth="1"/>
    <col min="50" max="50" width="43.83203125" style="17" customWidth="1"/>
    <col min="51" max="51" width="12.6640625" style="17" customWidth="1"/>
    <col min="52" max="52" width="28.83203125" style="17" customWidth="1"/>
    <col min="53" max="53" width="14.1640625" style="17" customWidth="1"/>
    <col min="54" max="54" width="5" style="17" customWidth="1"/>
    <col min="55" max="55" width="39.1640625" style="17" customWidth="1"/>
    <col min="56" max="56" width="5" style="17" customWidth="1"/>
    <col min="57" max="57" width="89.33203125" style="17" customWidth="1"/>
    <col min="58" max="58" width="10.83203125" style="17" customWidth="1"/>
    <col min="59" max="59" width="136.33203125" style="17" customWidth="1"/>
    <col min="60" max="60" width="10.83203125" style="17" customWidth="1"/>
    <col min="61" max="61" width="15.33203125" style="17" customWidth="1"/>
    <col min="62" max="84" width="10.83203125" style="17"/>
    <col min="85" max="16384" width="10.83203125" style="14"/>
  </cols>
  <sheetData>
    <row r="1" spans="2:84" ht="10" customHeight="1" x14ac:dyDescent="0.2"/>
    <row r="2" spans="2:84" ht="15" customHeight="1" x14ac:dyDescent="0.2">
      <c r="B2" s="18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21"/>
    </row>
    <row r="3" spans="2:84" ht="10" customHeight="1" x14ac:dyDescent="0.2">
      <c r="B3" s="22"/>
      <c r="C3" s="40"/>
      <c r="D3" s="41"/>
      <c r="E3" s="40"/>
      <c r="F3" s="103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218"/>
      <c r="AQ3" s="105"/>
      <c r="AR3" s="105"/>
      <c r="AS3" s="105"/>
      <c r="AT3" s="23"/>
    </row>
    <row r="4" spans="2:84" ht="10" customHeight="1" x14ac:dyDescent="0.2">
      <c r="B4" s="22"/>
      <c r="C4" s="40"/>
      <c r="D4" s="41"/>
      <c r="E4" s="40"/>
      <c r="F4" s="103"/>
      <c r="G4" s="103"/>
      <c r="H4" s="104"/>
      <c r="I4" s="104"/>
      <c r="J4" s="104"/>
      <c r="K4" s="104"/>
      <c r="L4" s="104"/>
      <c r="M4" s="40"/>
      <c r="N4" s="40"/>
      <c r="O4" s="40"/>
      <c r="P4" s="40"/>
      <c r="Q4" s="40"/>
      <c r="R4" s="40"/>
      <c r="S4" s="40"/>
      <c r="T4" s="40"/>
      <c r="U4" s="103"/>
      <c r="V4" s="103"/>
      <c r="W4" s="104"/>
      <c r="X4" s="104"/>
      <c r="Y4" s="104"/>
      <c r="Z4" s="104"/>
      <c r="AA4" s="103"/>
      <c r="AB4" s="103"/>
      <c r="AC4" s="103"/>
      <c r="AD4" s="103"/>
      <c r="AE4" s="104"/>
      <c r="AF4" s="104"/>
      <c r="AG4" s="104"/>
      <c r="AH4" s="104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105"/>
      <c r="AT4" s="23"/>
    </row>
    <row r="5" spans="2:84" ht="50" customHeight="1" x14ac:dyDescent="0.2">
      <c r="B5" s="22"/>
      <c r="C5" s="40"/>
      <c r="D5" s="41"/>
      <c r="E5" s="40"/>
      <c r="F5" s="103"/>
      <c r="G5" s="103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40"/>
      <c r="AR5" s="40"/>
      <c r="AS5" s="40"/>
      <c r="AT5" s="23"/>
    </row>
    <row r="6" spans="2:84" ht="10" customHeight="1" x14ac:dyDescent="0.2">
      <c r="B6" s="22"/>
      <c r="C6" s="40"/>
      <c r="D6" s="108"/>
      <c r="E6" s="106"/>
      <c r="F6" s="40"/>
      <c r="G6" s="40"/>
      <c r="H6" s="40"/>
      <c r="I6" s="40"/>
      <c r="J6" s="40"/>
      <c r="K6" s="40"/>
      <c r="L6" s="40"/>
      <c r="M6" s="40"/>
      <c r="N6" s="40"/>
      <c r="O6" s="227"/>
      <c r="P6" s="227"/>
      <c r="Q6" s="227"/>
      <c r="R6" s="227"/>
      <c r="S6" s="226"/>
      <c r="T6" s="226"/>
      <c r="U6" s="226"/>
      <c r="V6" s="226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2"/>
      <c r="AN6" s="52"/>
      <c r="AO6" s="52"/>
      <c r="AP6" s="52"/>
      <c r="AQ6" s="40"/>
      <c r="AR6" s="40"/>
      <c r="AS6" s="40"/>
      <c r="AT6" s="23"/>
      <c r="AU6" s="25"/>
    </row>
    <row r="7" spans="2:84" s="26" customFormat="1" ht="60" customHeight="1" x14ac:dyDescent="0.5">
      <c r="B7" s="613" t="s">
        <v>29</v>
      </c>
      <c r="C7" s="614"/>
      <c r="D7" s="614"/>
      <c r="E7" s="614"/>
      <c r="F7" s="109"/>
      <c r="G7" s="110"/>
      <c r="H7" s="616" t="s">
        <v>203</v>
      </c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148"/>
      <c r="W7" s="149" t="s">
        <v>5</v>
      </c>
      <c r="Y7" s="616" t="s">
        <v>106</v>
      </c>
      <c r="Z7" s="616"/>
      <c r="AA7" s="616"/>
      <c r="AB7" s="616"/>
      <c r="AC7" s="616"/>
      <c r="AD7" s="616"/>
      <c r="AE7" s="616"/>
      <c r="AF7" s="616"/>
      <c r="AG7" s="616"/>
      <c r="AH7" s="616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109"/>
      <c r="AT7" s="2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2:84" ht="29" customHeight="1" x14ac:dyDescent="0.2">
      <c r="B8" s="28"/>
      <c r="C8" s="111"/>
      <c r="D8" s="112"/>
      <c r="E8" s="111"/>
      <c r="F8" s="111"/>
      <c r="G8" s="644" t="s">
        <v>103</v>
      </c>
      <c r="H8" s="644"/>
      <c r="I8" s="644"/>
      <c r="J8" s="644"/>
      <c r="K8" s="644"/>
      <c r="L8" s="644"/>
      <c r="M8" s="644"/>
      <c r="N8" s="644"/>
      <c r="O8" s="219" t="s">
        <v>86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3"/>
      <c r="AB8" s="113"/>
      <c r="AC8" s="113"/>
      <c r="AD8" s="113"/>
      <c r="AE8" s="113"/>
      <c r="AF8" s="113"/>
      <c r="AG8" s="113"/>
      <c r="AH8" s="113"/>
      <c r="AI8" s="113"/>
      <c r="AJ8" s="114"/>
      <c r="AK8" s="115"/>
      <c r="AL8" s="115"/>
      <c r="AM8" s="115"/>
      <c r="AN8" s="115"/>
      <c r="AO8" s="115"/>
      <c r="AP8" s="115"/>
      <c r="AQ8" s="115"/>
      <c r="AR8" s="115"/>
      <c r="AS8" s="115"/>
      <c r="AT8" s="29"/>
    </row>
    <row r="9" spans="2:84" ht="5" customHeight="1" thickBot="1" x14ac:dyDescent="0.25">
      <c r="B9" s="22"/>
      <c r="C9" s="40"/>
      <c r="D9" s="41"/>
      <c r="E9" s="40"/>
      <c r="F9" s="40"/>
      <c r="G9" s="2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30"/>
    </row>
    <row r="10" spans="2:84" ht="12" customHeight="1" thickTop="1" x14ac:dyDescent="0.2">
      <c r="B10" s="22"/>
      <c r="C10" s="40"/>
      <c r="D10" s="41"/>
      <c r="E10" s="40"/>
      <c r="F10" s="40"/>
      <c r="G10" s="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1"/>
      <c r="AK10" s="32"/>
      <c r="AL10" s="33"/>
      <c r="AM10" s="34"/>
      <c r="AN10" s="35"/>
      <c r="AO10" s="36"/>
      <c r="AP10" s="364"/>
      <c r="AQ10" s="35"/>
      <c r="AR10" s="37"/>
      <c r="AS10" s="42"/>
      <c r="AT10" s="38"/>
    </row>
    <row r="11" spans="2:84" s="40" customFormat="1" ht="12" customHeight="1" x14ac:dyDescent="0.2">
      <c r="B11" s="22"/>
      <c r="D11" s="41"/>
      <c r="G11" s="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3"/>
      <c r="AL11" s="43"/>
      <c r="AM11" s="43"/>
      <c r="AN11" s="2"/>
      <c r="AO11" s="44"/>
      <c r="AP11" s="44"/>
      <c r="AQ11" s="2"/>
      <c r="AR11" s="44"/>
      <c r="AS11" s="42"/>
      <c r="AT11" s="38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</row>
    <row r="12" spans="2:84" ht="25" customHeight="1" x14ac:dyDescent="0.2">
      <c r="B12" s="22"/>
      <c r="C12" s="40"/>
      <c r="D12" s="41"/>
      <c r="E12" s="40"/>
      <c r="F12" s="40"/>
      <c r="G12" s="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43"/>
      <c r="AL12" s="43"/>
      <c r="AM12" s="43"/>
      <c r="AN12" s="2"/>
      <c r="AO12" s="44"/>
      <c r="AP12" s="44"/>
      <c r="AQ12" s="2"/>
      <c r="AR12" s="44"/>
      <c r="AS12" s="42"/>
      <c r="AT12" s="38"/>
    </row>
    <row r="13" spans="2:84" ht="20" customHeight="1" x14ac:dyDescent="0.4">
      <c r="B13" s="22"/>
      <c r="C13" s="40"/>
      <c r="D13" s="49"/>
      <c r="E13" s="593">
        <v>1</v>
      </c>
      <c r="F13" s="47"/>
      <c r="G13" s="594" t="s">
        <v>83</v>
      </c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48"/>
      <c r="AM13" s="2"/>
      <c r="AN13" s="2"/>
      <c r="AO13" s="2"/>
      <c r="AP13" s="2"/>
      <c r="AQ13" s="2"/>
      <c r="AR13" s="2"/>
      <c r="AS13" s="2"/>
      <c r="AT13" s="55"/>
      <c r="AV13" s="75"/>
      <c r="AW13" s="75"/>
      <c r="AX13" s="75"/>
      <c r="AY13" s="75"/>
      <c r="AZ13" s="75"/>
      <c r="BA13" s="69"/>
      <c r="BB13" s="69"/>
      <c r="BC13" s="69"/>
      <c r="BD13" s="69"/>
      <c r="BE13" s="69"/>
      <c r="BF13" s="70"/>
    </row>
    <row r="14" spans="2:84" ht="20" customHeight="1" x14ac:dyDescent="0.4">
      <c r="B14" s="22"/>
      <c r="C14" s="40"/>
      <c r="D14" s="49"/>
      <c r="E14" s="593"/>
      <c r="F14" s="47"/>
      <c r="G14" s="594"/>
      <c r="H14" s="594"/>
      <c r="I14" s="594"/>
      <c r="J14" s="594"/>
      <c r="K14" s="594"/>
      <c r="L14" s="594"/>
      <c r="M14" s="594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594"/>
      <c r="AE14" s="594"/>
      <c r="AF14" s="594"/>
      <c r="AG14" s="594"/>
      <c r="AH14" s="594"/>
      <c r="AI14" s="594"/>
      <c r="AJ14" s="594"/>
      <c r="AK14" s="594"/>
      <c r="AL14" s="48"/>
      <c r="AM14" s="2"/>
      <c r="AN14" s="2"/>
      <c r="AO14" s="2"/>
      <c r="AP14" s="2"/>
      <c r="AQ14" s="2"/>
      <c r="AR14" s="2"/>
      <c r="AS14" s="2"/>
      <c r="AT14" s="55"/>
      <c r="AV14" s="75"/>
      <c r="AW14" s="75"/>
      <c r="AX14" s="75"/>
      <c r="AY14" s="75"/>
      <c r="AZ14" s="75"/>
      <c r="BA14" s="69"/>
      <c r="BB14" s="69"/>
      <c r="BC14" s="69"/>
      <c r="BD14" s="69"/>
      <c r="BE14" s="69"/>
      <c r="BF14" s="70"/>
    </row>
    <row r="15" spans="2:84" ht="15" customHeight="1" x14ac:dyDescent="0.2">
      <c r="B15" s="22"/>
      <c r="C15" s="40"/>
      <c r="D15" s="40"/>
      <c r="E15" s="40"/>
      <c r="F15" s="40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144"/>
      <c r="AD15" s="95"/>
      <c r="AE15" s="95"/>
      <c r="AF15" s="95"/>
      <c r="AG15" s="95"/>
      <c r="AH15" s="95"/>
      <c r="AI15" s="95"/>
      <c r="AJ15" s="95"/>
      <c r="AK15" s="95"/>
      <c r="AL15" s="2"/>
      <c r="AM15" s="2"/>
      <c r="AN15" s="2"/>
      <c r="AO15" s="2"/>
      <c r="AP15" s="2"/>
      <c r="AQ15" s="2"/>
      <c r="AR15" s="2"/>
      <c r="AS15" s="2"/>
      <c r="AT15" s="55"/>
      <c r="AV15" s="46"/>
      <c r="AW15" s="46"/>
      <c r="AX15" s="46"/>
      <c r="AY15" s="46"/>
      <c r="AZ15" s="46"/>
    </row>
    <row r="16" spans="2:84" ht="40" customHeight="1" x14ac:dyDescent="0.45">
      <c r="B16" s="22"/>
      <c r="C16" s="40"/>
      <c r="D16" s="49"/>
      <c r="E16" s="192"/>
      <c r="F16" s="193"/>
      <c r="G16" s="259"/>
      <c r="H16" s="634" t="s">
        <v>81</v>
      </c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236"/>
      <c r="V16" s="236"/>
      <c r="W16" s="236"/>
      <c r="X16" s="236"/>
      <c r="Y16" s="236"/>
      <c r="Z16" s="236"/>
      <c r="AA16" s="236"/>
      <c r="AB16" s="236"/>
      <c r="AC16" s="237"/>
      <c r="AD16" s="181"/>
      <c r="AE16" s="465"/>
      <c r="AF16" s="466" t="s">
        <v>94</v>
      </c>
      <c r="AG16" s="297" t="s">
        <v>10</v>
      </c>
      <c r="AH16" s="265"/>
      <c r="AI16" s="181"/>
      <c r="AJ16" s="181"/>
      <c r="AK16" s="181"/>
      <c r="AL16" s="48"/>
      <c r="AM16" s="2"/>
      <c r="AN16" s="2"/>
      <c r="AO16" s="2"/>
      <c r="AP16" s="2"/>
      <c r="AQ16" s="2"/>
      <c r="AR16" s="2"/>
      <c r="AS16" s="2"/>
      <c r="AT16" s="23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70"/>
    </row>
    <row r="17" spans="2:84" ht="15" customHeight="1" x14ac:dyDescent="0.2">
      <c r="B17" s="22"/>
      <c r="C17" s="40"/>
      <c r="D17" s="41"/>
      <c r="E17" s="258"/>
      <c r="F17" s="40"/>
      <c r="G17" s="40"/>
      <c r="H17" s="40"/>
      <c r="I17" s="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5"/>
      <c r="AD17" s="42"/>
      <c r="AE17" s="42"/>
      <c r="AF17" s="42"/>
      <c r="AG17" s="42"/>
      <c r="AH17" s="42"/>
      <c r="AI17" s="42"/>
      <c r="AJ17" s="43"/>
      <c r="AK17" s="43"/>
      <c r="AL17" s="43"/>
      <c r="AM17" s="43"/>
      <c r="AN17" s="2"/>
      <c r="AO17" s="44"/>
      <c r="AP17" s="44"/>
      <c r="AQ17" s="2"/>
      <c r="AR17" s="44"/>
      <c r="AS17" s="42"/>
      <c r="AT17" s="45"/>
    </row>
    <row r="18" spans="2:84" ht="39" customHeight="1" x14ac:dyDescent="0.2">
      <c r="B18" s="22"/>
      <c r="E18" s="258"/>
      <c r="F18" s="40"/>
      <c r="G18" s="40"/>
      <c r="H18" s="563" t="s">
        <v>6</v>
      </c>
      <c r="I18" s="564"/>
      <c r="J18" s="565"/>
      <c r="K18" s="551" t="s">
        <v>10</v>
      </c>
      <c r="L18" s="552"/>
      <c r="M18" s="552"/>
      <c r="N18" s="552"/>
      <c r="O18" s="552"/>
      <c r="P18" s="552"/>
      <c r="Q18" s="552"/>
      <c r="R18" s="553"/>
      <c r="S18" s="24"/>
      <c r="T18" s="554" t="s">
        <v>80</v>
      </c>
      <c r="U18" s="555"/>
      <c r="V18" s="555"/>
      <c r="W18" s="556"/>
      <c r="X18" s="617" t="str">
        <f>IF(K18=Eleves!B3,Eleves!D3,IF(K18=Eleves!B4,Eleves!D4,IF(K18=Eleves!B5,Eleves!D5,IF(K18=Eleves!B6,Eleves!D6,IF(K18=Eleves!B7,Eleves!D7,IF(K18=Eleves!B8,Eleves!D8,IF(K18=Eleves!B9,Eleves!D9,IF(K18=Eleves!B10,Eleves!D10,IF(K18=Eleves!B11,Eleves!D11,IF(K18=Eleves!B12,Eleves!D12,IF(K18=Eleves!B13,Eleves!D13,IF(K18=Eleves!B14,Eleves!D14,IF(K18=Eleves!B15,Eleves!D15,IF(K18=Eleves!B16,Eleves!D16,IF(K18=Eleves!B17,Eleves!D17,IF(K18=Eleves!B18,Eleves!D18,IF(K18=Eleves!B19,Eleves!D19,IF(K18=Eleves!B20,Eleves!D20,IF(K18=Eleves!B21,Eleves!D21,IF(K18=Eleves!B22,Eleves!D22,IF(K18=Eleves!B23,Eleves!D23,IF(K18=Eleves!B24,Eleves!D24,IF(K18=Eleves!B25,Eleves!D25,IF(K18=Eleves!B26,Eleves!D26,IF(K18=Eleves!B27,Eleves!D27,IF(K18=Eleves!B28,Eleves!D28,IF(K18=Eleves!B29,Eleves!D29,IF(K18=Eleves!B30,Eleves!D30,IF(K18=Eleves!B31,Eleves!D31,IF(K18=Eleves!B32,Eleves!D32))))))))))))))))))))))))))))))</f>
        <v>?</v>
      </c>
      <c r="Y18" s="618"/>
      <c r="Z18" s="619"/>
      <c r="AA18" s="191"/>
      <c r="AB18" s="191"/>
      <c r="AC18" s="248"/>
      <c r="AD18" s="189"/>
      <c r="AE18" s="190"/>
      <c r="AF18" s="190"/>
      <c r="AG18" s="244"/>
      <c r="AH18" s="178"/>
      <c r="AI18" s="615"/>
      <c r="AJ18" s="615"/>
      <c r="AK18" s="217"/>
      <c r="AL18" s="224"/>
      <c r="AQ18" s="25"/>
      <c r="AR18" s="106"/>
      <c r="AS18" s="106"/>
      <c r="AT18" s="55"/>
      <c r="AV18" s="44"/>
      <c r="AW18" s="44"/>
      <c r="AX18" s="44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</row>
    <row r="19" spans="2:84" ht="10" customHeight="1" x14ac:dyDescent="0.2">
      <c r="B19" s="22"/>
      <c r="E19" s="39"/>
      <c r="F19" s="40"/>
      <c r="G19" s="40"/>
      <c r="H19" s="40"/>
      <c r="I19" s="40"/>
      <c r="J19" s="196"/>
      <c r="K19" s="196"/>
      <c r="L19" s="196"/>
      <c r="M19" s="197"/>
      <c r="N19" s="197"/>
      <c r="O19" s="197"/>
      <c r="P19" s="197"/>
      <c r="Q19" s="197"/>
      <c r="R19" s="197"/>
      <c r="S19" s="198"/>
      <c r="T19" s="198"/>
      <c r="U19" s="199"/>
      <c r="V19" s="42"/>
      <c r="W19" s="42"/>
      <c r="X19" s="42"/>
      <c r="Y19" s="42"/>
      <c r="Z19" s="42"/>
      <c r="AA19" s="42"/>
      <c r="AB19" s="42"/>
      <c r="AC19" s="45"/>
      <c r="AD19" s="217"/>
      <c r="AE19" s="40"/>
      <c r="AF19" s="40"/>
      <c r="AG19" s="40"/>
      <c r="AH19" s="40"/>
      <c r="AI19" s="217"/>
      <c r="AJ19" s="217"/>
      <c r="AK19" s="217"/>
      <c r="AL19" s="224"/>
      <c r="AQ19" s="25"/>
      <c r="AR19" s="106"/>
      <c r="AS19" s="106"/>
      <c r="AT19" s="55"/>
      <c r="AV19" s="44"/>
      <c r="AW19" s="44"/>
      <c r="AX19" s="44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</row>
    <row r="20" spans="2:84" ht="39" customHeight="1" x14ac:dyDescent="0.2">
      <c r="B20" s="22"/>
      <c r="E20" s="39"/>
      <c r="F20" s="40"/>
      <c r="G20" s="40"/>
      <c r="H20" s="563" t="s">
        <v>21</v>
      </c>
      <c r="I20" s="564"/>
      <c r="J20" s="565"/>
      <c r="K20" s="551" t="str">
        <f>IF(K18=Eleves!B3,Eleves!C3,IF(K18=Eleves!B4,Eleves!C4,IF(K18=Eleves!B5,Eleves!C5,IF(K18=Eleves!B6,Eleves!C6,IF(K18=Eleves!B7,Eleves!C7,IF(K18=Eleves!B8,Eleves!C8,IF(K18=Eleves!B9,Eleves!C9,IF(K18=Eleves!B10,Eleves!C10,IF(K18=Eleves!B11,Eleves!C11,IF(K18=Eleves!B12,Eleves!C12,IF(K18=Eleves!B13,Eleves!C13,IF(K18=Eleves!B14,Eleves!C14,IF(K18=Eleves!B15,Eleves!C15,IF(K18=Eleves!B16,Eleves!C16,IF(K18=Eleves!B17,Eleves!C17,IF(K18=Eleves!B18,Eleves!C18,IF(K18=Eleves!B19,Eleves!C19,IF(K18=Eleves!B20,Eleves!C20,IF(K18=Eleves!B21,Eleves!C21,IF(K18=Eleves!B22,Eleves!C22,IF(K18=Eleves!B23,Eleves!C23,IF(K18=Eleves!B24,Eleves!C24,IF(K18=Eleves!B25,Eleves!C25,IF(K18=Eleves!B26,Eleves!C26,IF(K18=Eleves!B27,Eleves!C27,IF(K18=Eleves!B28,Eleves!C28,IF(K18=Eleves!B29,Eleves!C29,IF(K18=Eleves!B30,Eleves!C30,IF(K18=Eleves!B31,Eleves!C31,IF(K18=Eleves!B32,Eleves!C32))))))))))))))))))))))))))))))</f>
        <v>?</v>
      </c>
      <c r="L20" s="552"/>
      <c r="M20" s="552"/>
      <c r="N20" s="552"/>
      <c r="O20" s="552"/>
      <c r="P20" s="552"/>
      <c r="Q20" s="552"/>
      <c r="R20" s="553"/>
      <c r="S20" s="245"/>
      <c r="T20" s="246"/>
      <c r="U20" s="177"/>
      <c r="V20" s="190"/>
      <c r="W20" s="190"/>
      <c r="X20" s="190"/>
      <c r="Y20" s="191"/>
      <c r="Z20" s="191"/>
      <c r="AA20" s="191"/>
      <c r="AB20" s="191"/>
      <c r="AC20" s="248"/>
      <c r="AD20" s="198"/>
      <c r="AE20" s="192"/>
      <c r="AF20" s="193"/>
      <c r="AG20" s="193"/>
      <c r="AH20" s="193"/>
      <c r="AI20" s="249"/>
      <c r="AJ20" s="250"/>
      <c r="AK20" s="252"/>
      <c r="AL20" s="217"/>
      <c r="AM20" s="40"/>
      <c r="AN20" s="40"/>
      <c r="AQ20" s="25"/>
      <c r="AR20" s="106"/>
      <c r="AS20" s="106"/>
      <c r="AT20" s="55"/>
      <c r="AV20" s="44"/>
      <c r="AW20" s="44"/>
      <c r="AX20" s="44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</row>
    <row r="21" spans="2:84" ht="20" customHeight="1" x14ac:dyDescent="0.2">
      <c r="B21" s="22"/>
      <c r="E21" s="39"/>
      <c r="F21" s="40"/>
      <c r="G21" s="40"/>
      <c r="H21" s="40"/>
      <c r="I21" s="40"/>
      <c r="J21" s="176"/>
      <c r="K21" s="176"/>
      <c r="L21" s="176"/>
      <c r="M21" s="179"/>
      <c r="N21" s="179"/>
      <c r="O21" s="179"/>
      <c r="P21" s="179"/>
      <c r="Q21" s="179"/>
      <c r="R21" s="179"/>
      <c r="S21" s="179"/>
      <c r="T21" s="179"/>
      <c r="U21" s="177"/>
      <c r="V21" s="190"/>
      <c r="W21" s="190"/>
      <c r="X21" s="190"/>
      <c r="Y21" s="191"/>
      <c r="Z21" s="191"/>
      <c r="AA21" s="191"/>
      <c r="AB21" s="191"/>
      <c r="AC21" s="248"/>
      <c r="AD21" s="198"/>
      <c r="AE21" s="39"/>
      <c r="AF21" s="40"/>
      <c r="AG21" s="40"/>
      <c r="AH21" s="40"/>
      <c r="AI21" s="198"/>
      <c r="AJ21" s="217"/>
      <c r="AK21" s="206"/>
      <c r="AL21" s="217"/>
      <c r="AM21" s="40"/>
      <c r="AN21" s="40"/>
      <c r="AQ21" s="25"/>
      <c r="AR21" s="106"/>
      <c r="AS21" s="106"/>
      <c r="AT21" s="55"/>
      <c r="AV21" s="44"/>
      <c r="AW21" s="44"/>
      <c r="AX21" s="44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</row>
    <row r="22" spans="2:84" ht="25" customHeight="1" x14ac:dyDescent="0.2">
      <c r="B22" s="22"/>
      <c r="E22" s="39"/>
      <c r="F22" s="40"/>
      <c r="G22" s="40"/>
      <c r="H22" s="557" t="s">
        <v>79</v>
      </c>
      <c r="I22" s="558"/>
      <c r="J22" s="558"/>
      <c r="K22" s="558"/>
      <c r="L22" s="559"/>
      <c r="M22" s="561" t="s">
        <v>69</v>
      </c>
      <c r="N22" s="562"/>
      <c r="O22" s="562"/>
      <c r="P22" s="562"/>
      <c r="Q22" s="562"/>
      <c r="R22" s="562"/>
      <c r="S22" s="562"/>
      <c r="T22" s="562"/>
      <c r="U22" s="562"/>
      <c r="V22" s="276"/>
      <c r="W22" s="253"/>
      <c r="X22" s="626" t="s">
        <v>41</v>
      </c>
      <c r="Y22" s="626"/>
      <c r="Z22" s="627" t="s">
        <v>17</v>
      </c>
      <c r="AA22" s="628"/>
      <c r="AB22" s="263"/>
      <c r="AC22" s="248"/>
      <c r="AD22" s="198"/>
      <c r="AE22" s="39"/>
      <c r="AF22" s="40"/>
      <c r="AG22" s="40"/>
      <c r="AH22" s="40"/>
      <c r="AI22" s="198"/>
      <c r="AJ22" s="217"/>
      <c r="AK22" s="206"/>
      <c r="AL22" s="217"/>
      <c r="AM22" s="40"/>
      <c r="AN22" s="40"/>
      <c r="AQ22" s="25"/>
      <c r="AR22" s="106"/>
      <c r="AS22" s="106"/>
      <c r="AT22" s="55"/>
      <c r="AV22" s="44"/>
      <c r="AW22" s="44"/>
      <c r="AX22" s="44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</row>
    <row r="23" spans="2:84" ht="10" customHeight="1" x14ac:dyDescent="0.2">
      <c r="B23" s="22"/>
      <c r="E23" s="39"/>
      <c r="F23" s="40"/>
      <c r="G23" s="40"/>
      <c r="H23" s="40"/>
      <c r="I23" s="40"/>
      <c r="J23" s="190"/>
      <c r="K23" s="190"/>
      <c r="L23" s="190"/>
      <c r="M23" s="190"/>
      <c r="N23" s="19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91"/>
      <c r="AA23" s="191"/>
      <c r="AB23" s="191"/>
      <c r="AC23" s="248"/>
      <c r="AD23" s="198"/>
      <c r="AE23" s="39"/>
      <c r="AF23" s="40"/>
      <c r="AG23" s="40"/>
      <c r="AH23" s="40"/>
      <c r="AI23" s="198"/>
      <c r="AJ23" s="217"/>
      <c r="AK23" s="206"/>
      <c r="AL23" s="217"/>
      <c r="AM23" s="40"/>
      <c r="AN23" s="40"/>
      <c r="AQ23" s="25"/>
      <c r="AR23" s="106"/>
      <c r="AS23" s="106"/>
      <c r="AT23" s="55"/>
      <c r="AV23" s="44"/>
      <c r="AW23" s="44"/>
      <c r="AX23" s="44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</row>
    <row r="24" spans="2:84" ht="25" customHeight="1" x14ac:dyDescent="0.2">
      <c r="B24" s="22"/>
      <c r="E24" s="39"/>
      <c r="F24" s="40"/>
      <c r="G24" s="40"/>
      <c r="H24" s="557" t="s">
        <v>26</v>
      </c>
      <c r="I24" s="558"/>
      <c r="J24" s="558"/>
      <c r="K24" s="559"/>
      <c r="L24" s="572" t="s">
        <v>124</v>
      </c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4"/>
      <c r="AC24" s="248"/>
      <c r="AD24" s="198"/>
      <c r="AE24" s="39"/>
      <c r="AF24" s="40"/>
      <c r="AG24" s="40"/>
      <c r="AH24" s="40"/>
      <c r="AI24" s="198"/>
      <c r="AJ24" s="217"/>
      <c r="AK24" s="206"/>
      <c r="AL24" s="217"/>
      <c r="AM24" s="40"/>
      <c r="AN24" s="40"/>
      <c r="AQ24" s="25"/>
      <c r="AR24" s="106"/>
      <c r="AS24" s="106"/>
      <c r="AT24" s="55"/>
      <c r="AV24" s="44"/>
      <c r="AW24" s="44"/>
      <c r="AX24" s="44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</row>
    <row r="25" spans="2:84" ht="25" customHeight="1" x14ac:dyDescent="0.2">
      <c r="B25" s="22"/>
      <c r="C25" s="40"/>
      <c r="D25" s="41"/>
      <c r="E25" s="200"/>
      <c r="F25" s="201"/>
      <c r="G25" s="201"/>
      <c r="H25" s="560" t="s">
        <v>25</v>
      </c>
      <c r="I25" s="560"/>
      <c r="J25" s="560"/>
      <c r="K25" s="560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40"/>
      <c r="AD25" s="42"/>
      <c r="AE25" s="66"/>
      <c r="AF25" s="42"/>
      <c r="AG25" s="42"/>
      <c r="AH25" s="42"/>
      <c r="AI25" s="42"/>
      <c r="AJ25" s="43"/>
      <c r="AK25" s="205"/>
      <c r="AL25" s="43"/>
      <c r="AM25" s="43"/>
      <c r="AN25" s="2"/>
      <c r="AO25" s="44"/>
      <c r="AP25" s="44"/>
      <c r="AQ25" s="2"/>
      <c r="AR25" s="44"/>
      <c r="AS25" s="42"/>
      <c r="AT25" s="45"/>
      <c r="AV25" s="46"/>
      <c r="AW25" s="46"/>
      <c r="AX25" s="46"/>
      <c r="AY25" s="46"/>
      <c r="AZ25" s="46"/>
    </row>
    <row r="26" spans="2:84" ht="25" customHeight="1" x14ac:dyDescent="0.2">
      <c r="B26" s="22"/>
      <c r="C26" s="40"/>
      <c r="D26" s="41"/>
      <c r="G26" s="40"/>
      <c r="H26" s="40"/>
      <c r="I26" s="2"/>
      <c r="J26" s="50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66"/>
      <c r="AF26" s="42"/>
      <c r="AG26" s="42"/>
      <c r="AH26" s="42"/>
      <c r="AI26" s="42"/>
      <c r="AJ26" s="43"/>
      <c r="AK26" s="205"/>
      <c r="AL26" s="43"/>
      <c r="AM26" s="43"/>
      <c r="AN26" s="2"/>
      <c r="AO26" s="44"/>
      <c r="AP26" s="44"/>
      <c r="AQ26" s="2"/>
      <c r="AR26" s="44"/>
      <c r="AS26" s="42"/>
      <c r="AT26" s="45"/>
      <c r="AV26" s="46"/>
      <c r="AW26" s="46"/>
      <c r="AX26" s="46"/>
      <c r="AY26" s="46"/>
      <c r="AZ26" s="46"/>
    </row>
    <row r="27" spans="2:84" ht="40" customHeight="1" x14ac:dyDescent="0.45">
      <c r="B27" s="22"/>
      <c r="C27" s="40"/>
      <c r="D27" s="49"/>
      <c r="E27" s="192"/>
      <c r="F27" s="193"/>
      <c r="G27" s="259"/>
      <c r="H27" s="634" t="s">
        <v>105</v>
      </c>
      <c r="I27" s="634"/>
      <c r="J27" s="634"/>
      <c r="K27" s="634"/>
      <c r="L27" s="634"/>
      <c r="M27" s="634"/>
      <c r="N27" s="634"/>
      <c r="O27" s="634"/>
      <c r="P27" s="634"/>
      <c r="Q27" s="634"/>
      <c r="R27" s="634"/>
      <c r="S27" s="634"/>
      <c r="T27" s="634"/>
      <c r="U27" s="236"/>
      <c r="V27" s="236"/>
      <c r="W27" s="236"/>
      <c r="X27" s="236"/>
      <c r="Y27" s="236"/>
      <c r="Z27" s="236"/>
      <c r="AA27" s="236"/>
      <c r="AB27" s="236"/>
      <c r="AC27" s="237"/>
      <c r="AD27" s="181"/>
      <c r="AE27" s="238"/>
      <c r="AF27" s="181"/>
      <c r="AG27" s="181"/>
      <c r="AH27" s="181"/>
      <c r="AI27" s="181"/>
      <c r="AJ27" s="181"/>
      <c r="AK27" s="195"/>
      <c r="AL27" s="48"/>
      <c r="AM27" s="2"/>
      <c r="AN27" s="2"/>
      <c r="AO27" s="2"/>
      <c r="AP27" s="2"/>
      <c r="AQ27" s="2"/>
      <c r="AR27" s="2"/>
      <c r="AS27" s="2"/>
      <c r="AT27" s="55"/>
      <c r="AV27" s="75"/>
      <c r="AW27" s="75"/>
      <c r="AX27" s="75"/>
      <c r="AY27" s="75"/>
      <c r="AZ27" s="75"/>
      <c r="BA27" s="69"/>
      <c r="BB27" s="69"/>
      <c r="BC27" s="69"/>
      <c r="BD27" s="69"/>
      <c r="BE27" s="69"/>
      <c r="BF27" s="70"/>
    </row>
    <row r="28" spans="2:84" ht="15" customHeight="1" x14ac:dyDescent="0.2">
      <c r="B28" s="22"/>
      <c r="C28" s="40"/>
      <c r="D28" s="41"/>
      <c r="E28" s="39"/>
      <c r="F28" s="40"/>
      <c r="G28" s="40"/>
      <c r="H28" s="40"/>
      <c r="I28" s="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5"/>
      <c r="AD28" s="42"/>
      <c r="AE28" s="66"/>
      <c r="AF28" s="42"/>
      <c r="AG28" s="42"/>
      <c r="AH28" s="42"/>
      <c r="AI28" s="42"/>
      <c r="AJ28" s="43"/>
      <c r="AK28" s="205"/>
      <c r="AL28" s="43"/>
      <c r="AM28" s="43"/>
      <c r="AN28" s="2"/>
      <c r="AO28" s="44"/>
      <c r="AP28" s="44"/>
      <c r="AQ28" s="2"/>
      <c r="AR28" s="44"/>
      <c r="AS28" s="42"/>
      <c r="AT28" s="45"/>
      <c r="AV28" s="46"/>
      <c r="AW28" s="46"/>
      <c r="AX28" s="46"/>
      <c r="AY28" s="46"/>
      <c r="AZ28" s="46"/>
    </row>
    <row r="29" spans="2:84" ht="39" customHeight="1" x14ac:dyDescent="0.2">
      <c r="B29" s="22"/>
      <c r="E29" s="39"/>
      <c r="F29" s="40"/>
      <c r="G29" s="40"/>
      <c r="H29" s="563" t="s">
        <v>6</v>
      </c>
      <c r="I29" s="564"/>
      <c r="J29" s="565"/>
      <c r="K29" s="566" t="s">
        <v>10</v>
      </c>
      <c r="L29" s="567"/>
      <c r="M29" s="567"/>
      <c r="N29" s="567"/>
      <c r="O29" s="567"/>
      <c r="P29" s="567"/>
      <c r="Q29" s="567"/>
      <c r="R29" s="568"/>
      <c r="S29" s="24"/>
      <c r="T29" s="563" t="s">
        <v>8</v>
      </c>
      <c r="U29" s="565"/>
      <c r="V29" s="569" t="str">
        <f>IF(K29=Professeurs!B3,Professeurs!D3,IF(K29=Professeurs!B4,Professeurs!D4,IF(K29=Professeurs!B5,Professeurs!D5,IF(K29=Professeurs!B6,Professeurs!D6,IF(K29=Professeurs!B7,Professeurs!D7,IF(K29=Professeurs!B8,Professeurs!D8,IF(K29=Professeurs!B9,Professeurs!D9,IF(K29=Professeurs!B10,Professeurs!D10,IF(K29=Professeurs!B11,Professeurs!D11,IF(K29=Professeurs!B12,Professeurs!D12,IF(K29=Professeurs!B13,Professeurs!D13,IF(K29=Professeurs!B14,Professeurs!D14,IF(K29=Professeurs!B15,Professeurs!D15)))))))))))))</f>
        <v>?</v>
      </c>
      <c r="W29" s="570"/>
      <c r="X29" s="570"/>
      <c r="Y29" s="570"/>
      <c r="Z29" s="570"/>
      <c r="AA29" s="571"/>
      <c r="AB29" s="40"/>
      <c r="AC29" s="55"/>
      <c r="AD29" s="189"/>
      <c r="AE29" s="251"/>
      <c r="AF29" s="190"/>
      <c r="AG29" s="244"/>
      <c r="AH29" s="178"/>
      <c r="AI29" s="615"/>
      <c r="AJ29" s="615"/>
      <c r="AK29" s="206"/>
      <c r="AL29" s="217"/>
      <c r="AM29" s="40"/>
      <c r="AN29" s="40"/>
      <c r="AQ29" s="25"/>
      <c r="AR29" s="106"/>
      <c r="AS29" s="106"/>
      <c r="AT29" s="55"/>
      <c r="AV29" s="44"/>
      <c r="AW29" s="44"/>
      <c r="AX29" s="44"/>
      <c r="AY29" s="8"/>
      <c r="AZ29" s="8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</row>
    <row r="30" spans="2:84" ht="10" customHeight="1" x14ac:dyDescent="0.2">
      <c r="B30" s="22"/>
      <c r="E30" s="39"/>
      <c r="F30" s="40"/>
      <c r="G30" s="40"/>
      <c r="H30" s="196"/>
      <c r="I30" s="196"/>
      <c r="J30" s="196"/>
      <c r="K30" s="197"/>
      <c r="L30" s="197"/>
      <c r="M30" s="197"/>
      <c r="N30" s="197"/>
      <c r="O30" s="197"/>
      <c r="P30" s="197"/>
      <c r="Q30" s="198"/>
      <c r="R30" s="198"/>
      <c r="S30" s="199"/>
      <c r="T30" s="42"/>
      <c r="U30" s="42"/>
      <c r="V30" s="42"/>
      <c r="W30" s="42"/>
      <c r="X30" s="42"/>
      <c r="Y30" s="42"/>
      <c r="Z30" s="42"/>
      <c r="AA30" s="42"/>
      <c r="AB30" s="40"/>
      <c r="AC30" s="55"/>
      <c r="AD30" s="217"/>
      <c r="AE30" s="39"/>
      <c r="AF30" s="40"/>
      <c r="AG30" s="40"/>
      <c r="AH30" s="40"/>
      <c r="AI30" s="217"/>
      <c r="AJ30" s="217"/>
      <c r="AK30" s="206"/>
      <c r="AL30" s="217"/>
      <c r="AM30" s="40"/>
      <c r="AN30" s="40"/>
      <c r="AQ30" s="25"/>
      <c r="AR30" s="106"/>
      <c r="AS30" s="106"/>
      <c r="AT30" s="55"/>
      <c r="AV30" s="44"/>
      <c r="AW30" s="44"/>
      <c r="AX30" s="44"/>
      <c r="AY30" s="8"/>
      <c r="AZ30" s="8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</row>
    <row r="31" spans="2:84" ht="39" customHeight="1" x14ac:dyDescent="0.2">
      <c r="B31" s="22"/>
      <c r="E31" s="39"/>
      <c r="F31" s="40"/>
      <c r="G31" s="40"/>
      <c r="H31" s="563" t="s">
        <v>21</v>
      </c>
      <c r="I31" s="564"/>
      <c r="J31" s="565"/>
      <c r="K31" s="566" t="str">
        <f>IF(K29=Professeurs!B3,Professeurs!C3,IF(K29=Professeurs!B4,Professeurs!C4,IF(K29=Professeurs!B5,Professeurs!C5,IF(K29=Professeurs!B6,Professeurs!C6,IF(K29=Professeurs!B7,Professeurs!C7,IF(K29=Professeurs!B8,Professeurs!C8,IF(K29=Professeurs!B9,Professeurs!C9,IF(K29=Professeurs!B10,Professeurs!C10,IF(K29=Professeurs!B11,Professeurs!C11,IF(K29=Professeurs!B12,Professeurs!C12,IF(K29=Professeurs!B13,Professeurs!C13,IF(K29=Professeurs!B14,Professeurs!C14,IF(K29=Professeurs!B15,Professeurs!C15)))))))))))))</f>
        <v>?</v>
      </c>
      <c r="L31" s="567"/>
      <c r="M31" s="567"/>
      <c r="N31" s="567"/>
      <c r="O31" s="567"/>
      <c r="P31" s="567"/>
      <c r="Q31" s="567"/>
      <c r="R31" s="568"/>
      <c r="S31" s="24"/>
      <c r="T31" s="182"/>
      <c r="U31" s="182"/>
      <c r="V31" s="182"/>
      <c r="W31" s="178"/>
      <c r="X31" s="178"/>
      <c r="Y31" s="178"/>
      <c r="Z31" s="178"/>
      <c r="AA31" s="178"/>
      <c r="AB31" s="40"/>
      <c r="AC31" s="55"/>
      <c r="AD31" s="198"/>
      <c r="AE31" s="39"/>
      <c r="AF31" s="40"/>
      <c r="AG31" s="40"/>
      <c r="AH31" s="40"/>
      <c r="AI31" s="198"/>
      <c r="AJ31" s="217"/>
      <c r="AK31" s="206"/>
      <c r="AL31" s="217"/>
      <c r="AM31" s="40"/>
      <c r="AN31" s="40"/>
      <c r="AQ31" s="25"/>
      <c r="AR31" s="106"/>
      <c r="AS31" s="106"/>
      <c r="AT31" s="55"/>
      <c r="AV31" s="44"/>
      <c r="AW31" s="44"/>
      <c r="AX31" s="44"/>
      <c r="AY31" s="8"/>
      <c r="AZ31" s="8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</row>
    <row r="32" spans="2:84" ht="20" customHeight="1" x14ac:dyDescent="0.2">
      <c r="B32" s="22"/>
      <c r="C32" s="40"/>
      <c r="D32" s="41"/>
      <c r="E32" s="200"/>
      <c r="F32" s="201"/>
      <c r="G32" s="201"/>
      <c r="H32" s="201"/>
      <c r="I32" s="202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61"/>
      <c r="W32" s="261"/>
      <c r="X32" s="261"/>
      <c r="Y32" s="261"/>
      <c r="Z32" s="261"/>
      <c r="AA32" s="203"/>
      <c r="AB32" s="261"/>
      <c r="AC32" s="262"/>
      <c r="AD32" s="42"/>
      <c r="AE32" s="239"/>
      <c r="AF32" s="203"/>
      <c r="AG32" s="203"/>
      <c r="AH32" s="203"/>
      <c r="AI32" s="203"/>
      <c r="AJ32" s="207"/>
      <c r="AK32" s="208"/>
      <c r="AL32" s="43"/>
      <c r="AM32" s="43"/>
      <c r="AN32" s="2"/>
      <c r="AO32" s="44"/>
      <c r="AP32" s="44"/>
      <c r="AQ32" s="2"/>
      <c r="AR32" s="44"/>
      <c r="AS32" s="42"/>
      <c r="AT32" s="45"/>
      <c r="AV32" s="46"/>
      <c r="AW32" s="46"/>
      <c r="AX32" s="46"/>
      <c r="AY32" s="46"/>
      <c r="AZ32" s="46"/>
    </row>
    <row r="33" spans="2:84" ht="25" customHeight="1" x14ac:dyDescent="0.2">
      <c r="B33" s="22"/>
      <c r="C33" s="40"/>
      <c r="D33" s="41"/>
      <c r="G33" s="40"/>
      <c r="H33" s="40"/>
      <c r="I33" s="2"/>
      <c r="J33" s="5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194"/>
      <c r="AF33" s="194"/>
      <c r="AG33" s="194"/>
      <c r="AH33" s="194"/>
      <c r="AI33" s="194"/>
      <c r="AJ33" s="204"/>
      <c r="AK33" s="204"/>
      <c r="AL33" s="43"/>
      <c r="AM33" s="43"/>
      <c r="AN33" s="2"/>
      <c r="AO33" s="44"/>
      <c r="AP33" s="44"/>
      <c r="AQ33" s="2"/>
      <c r="AR33" s="44"/>
      <c r="AS33" s="42"/>
      <c r="AT33" s="45"/>
      <c r="AV33" s="46"/>
      <c r="AW33" s="46"/>
      <c r="AX33" s="46"/>
      <c r="AY33" s="46"/>
      <c r="AZ33" s="46"/>
    </row>
    <row r="34" spans="2:84" ht="40" customHeight="1" x14ac:dyDescent="0.45">
      <c r="B34" s="22"/>
      <c r="C34" s="40"/>
      <c r="D34" s="49"/>
      <c r="E34" s="192"/>
      <c r="F34" s="193"/>
      <c r="G34" s="259"/>
      <c r="H34" s="634" t="s">
        <v>82</v>
      </c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236"/>
      <c r="V34" s="236"/>
      <c r="W34" s="236"/>
      <c r="X34" s="236"/>
      <c r="Y34" s="236"/>
      <c r="Z34" s="236"/>
      <c r="AA34" s="236"/>
      <c r="AB34" s="236"/>
      <c r="AC34" s="237"/>
      <c r="AD34" s="181"/>
      <c r="AE34" s="181"/>
      <c r="AF34" s="181"/>
      <c r="AG34" s="181"/>
      <c r="AH34" s="181"/>
      <c r="AI34" s="181"/>
      <c r="AJ34" s="181"/>
      <c r="AK34" s="181"/>
      <c r="AL34" s="48"/>
      <c r="AM34" s="2"/>
      <c r="AN34" s="2"/>
      <c r="AO34" s="2"/>
      <c r="AP34" s="2"/>
      <c r="AQ34" s="2"/>
      <c r="AR34" s="2"/>
      <c r="AS34" s="2"/>
      <c r="AT34" s="55"/>
      <c r="AV34" s="75"/>
      <c r="AW34" s="75"/>
      <c r="AX34" s="75"/>
      <c r="AY34" s="75"/>
      <c r="AZ34" s="75"/>
      <c r="BA34" s="69"/>
      <c r="BB34" s="69"/>
      <c r="BC34" s="69"/>
      <c r="BD34" s="69"/>
      <c r="BE34" s="69"/>
      <c r="BF34" s="70"/>
    </row>
    <row r="35" spans="2:84" ht="15" customHeight="1" x14ac:dyDescent="0.2">
      <c r="B35" s="22"/>
      <c r="C35" s="40"/>
      <c r="D35" s="41"/>
      <c r="E35" s="39"/>
      <c r="F35" s="40"/>
      <c r="G35" s="40"/>
      <c r="H35" s="40"/>
      <c r="I35" s="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5"/>
      <c r="AD35" s="42"/>
      <c r="AE35" s="42"/>
      <c r="AF35" s="42"/>
      <c r="AG35" s="42"/>
      <c r="AH35" s="42"/>
      <c r="AI35" s="42"/>
      <c r="AJ35" s="43"/>
      <c r="AK35" s="43"/>
      <c r="AL35" s="43"/>
      <c r="AM35" s="43"/>
      <c r="AN35" s="2"/>
      <c r="AO35" s="44"/>
      <c r="AP35" s="44"/>
      <c r="AQ35" s="2"/>
      <c r="AR35" s="44"/>
      <c r="AS35" s="42"/>
      <c r="AT35" s="45"/>
      <c r="AV35" s="46"/>
      <c r="AW35" s="46"/>
      <c r="AX35" s="46"/>
      <c r="AY35" s="46"/>
      <c r="AZ35" s="46"/>
    </row>
    <row r="36" spans="2:84" ht="39" customHeight="1" x14ac:dyDescent="0.2">
      <c r="B36" s="22"/>
      <c r="E36" s="39"/>
      <c r="F36" s="40"/>
      <c r="G36" s="40"/>
      <c r="H36" s="563" t="s">
        <v>6</v>
      </c>
      <c r="I36" s="564"/>
      <c r="J36" s="565"/>
      <c r="K36" s="566" t="s">
        <v>10</v>
      </c>
      <c r="L36" s="567"/>
      <c r="M36" s="567"/>
      <c r="N36" s="567"/>
      <c r="O36" s="567"/>
      <c r="P36" s="567"/>
      <c r="Q36" s="567"/>
      <c r="R36" s="568"/>
      <c r="S36" s="24"/>
      <c r="T36" s="563" t="s">
        <v>8</v>
      </c>
      <c r="U36" s="565"/>
      <c r="V36" s="569" t="str">
        <f>IF(K36=Tuteurs!B3,Tuteurs!G3,IF(K36=Tuteurs!B4,Tuteurs!G4,IF(K36=Tuteurs!B5,Tuteurs!G5,IF(K36=Tuteurs!B6,Tuteurs!G6,IF(K36=Tuteurs!B7,Tuteurs!G7,IF(K36=Tuteurs!B8,Tuteurs!G8,IF(K36=Tuteurs!B9,Tuteurs!G9,IF(K36=Tuteurs!B10,Tuteurs!G10,IF(K36=Tuteurs!B11,Tuteurs!G11,IF(K36=Tuteurs!B12,Tuteurs!G12,IF(K36=Tuteurs!B13,Tuteurs!G13,IF(K36=Tuteurs!B14,Tuteurs!G14,IF(K36=Tuteurs!B15,Tuteurs!G15,IF(K36=Tuteurs!B16,Tuteurs!G16,IF(K36=Tuteurs!B17,Tuteurs!G17,IF(K36=Tuteurs!B18,Tuteurs!G18,IF(K36=Tuteurs!B19,Tuteurs!G19,IF(K36=Tuteurs!B20,Tuteurs!G20,IF(K36=Tuteurs!B21,Tuteurs!G21,IF(K36=Tuteurs!B22,Tuteurs!G22,IF(K36=Tuteurs!B23,Tuteurs!G23,IF(K36=Tuteurs!B24,Tuteurs!G4,IF(K36=Tuteurs!B25,Tuteurs!G25,IF(K36=Tuteurs!B26,Tuteurs!G26,IF(K36=Tuteurs!B27,Tuteurs!G27,IF(K36=Tuteurs!B28,Tuteurs!G28,IF(K36=Tuteurs!B29,Tuteurs!G29,IF(K36=Tuteurs!B30,Tuteurs!G30,IF(K36=Tuteurs!B31,Tuteurs!G31,IF(K36=Tuteurs!B32,Tuteurs!G32))))))))))))))))))))))))))))))</f>
        <v>?</v>
      </c>
      <c r="W36" s="570"/>
      <c r="X36" s="570"/>
      <c r="Y36" s="570"/>
      <c r="Z36" s="570"/>
      <c r="AA36" s="571"/>
      <c r="AB36" s="40"/>
      <c r="AC36" s="55"/>
      <c r="AD36" s="189"/>
      <c r="AE36" s="190"/>
      <c r="AF36" s="190"/>
      <c r="AG36" s="244"/>
      <c r="AH36" s="178"/>
      <c r="AI36" s="615"/>
      <c r="AJ36" s="615"/>
      <c r="AK36" s="217"/>
      <c r="AL36" s="217"/>
      <c r="AM36" s="40"/>
      <c r="AN36" s="40"/>
      <c r="AQ36" s="25"/>
      <c r="AR36" s="106"/>
      <c r="AS36" s="106"/>
      <c r="AT36" s="55"/>
      <c r="AV36" s="44"/>
      <c r="AW36" s="44"/>
      <c r="AX36" s="44"/>
      <c r="AY36" s="8"/>
      <c r="AZ36" s="8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</row>
    <row r="37" spans="2:84" ht="10" customHeight="1" x14ac:dyDescent="0.2">
      <c r="B37" s="22"/>
      <c r="E37" s="39"/>
      <c r="F37" s="40"/>
      <c r="G37" s="40"/>
      <c r="H37" s="196"/>
      <c r="I37" s="196"/>
      <c r="J37" s="196"/>
      <c r="K37" s="197"/>
      <c r="L37" s="197"/>
      <c r="M37" s="197"/>
      <c r="N37" s="197"/>
      <c r="O37" s="197"/>
      <c r="P37" s="197"/>
      <c r="Q37" s="198"/>
      <c r="R37" s="198"/>
      <c r="S37" s="199"/>
      <c r="T37" s="42"/>
      <c r="U37" s="42"/>
      <c r="V37" s="42"/>
      <c r="W37" s="42"/>
      <c r="X37" s="42"/>
      <c r="Y37" s="42"/>
      <c r="Z37" s="42"/>
      <c r="AA37" s="42"/>
      <c r="AB37" s="40"/>
      <c r="AC37" s="55"/>
      <c r="AD37" s="217"/>
      <c r="AE37" s="40"/>
      <c r="AF37" s="40"/>
      <c r="AG37" s="40"/>
      <c r="AH37" s="40"/>
      <c r="AI37" s="217"/>
      <c r="AJ37" s="217"/>
      <c r="AK37" s="217"/>
      <c r="AL37" s="217"/>
      <c r="AM37" s="40"/>
      <c r="AN37" s="40"/>
      <c r="AQ37" s="25"/>
      <c r="AR37" s="106"/>
      <c r="AS37" s="106"/>
      <c r="AT37" s="55"/>
      <c r="AV37" s="44"/>
      <c r="AW37" s="44"/>
      <c r="AX37" s="44"/>
      <c r="AY37" s="8"/>
      <c r="AZ37" s="8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</row>
    <row r="38" spans="2:84" ht="39" customHeight="1" x14ac:dyDescent="0.2">
      <c r="B38" s="22"/>
      <c r="E38" s="39"/>
      <c r="F38" s="40"/>
      <c r="G38" s="40"/>
      <c r="H38" s="563" t="s">
        <v>21</v>
      </c>
      <c r="I38" s="564"/>
      <c r="J38" s="565"/>
      <c r="K38" s="566" t="str">
        <f>IF(K36=Tuteurs!B3,Tuteurs!C3,IF(K36=Tuteurs!B4,Tuteurs!F4,IF(K36=Tuteurs!B5,Tuteurs!F5,IF(K36=Tuteurs!B6,Tuteurs!F6,IF(K36=Tuteurs!B7,Tuteurs!F7,IF(K36=Tuteurs!B8,Tuteurs!F8,IF(K36=Tuteurs!B9,Tuteurs!F9,IF(K36=Tuteurs!B10,Tuteurs!F10,IF(K36=Tuteurs!B11,Tuteurs!F11,IF(K36=Tuteurs!B12,Tuteurs!F12,IF(K36=Tuteurs!B13,Tuteurs!F13,IF(K36=Tuteurs!B14,Tuteurs!F14,IF(K36=Tuteurs!B15,Tuteurs!F15,IF(K36=Tuteurs!B16,Tuteurs!F16,IF(K36=Tuteurs!B17,Tuteurs!F17,IF(K36=Tuteurs!B18,Tuteurs!F18,IF(K36=Tuteurs!B19,Tuteurs!F19,IF(K36=Tuteurs!B20,Tuteurs!F20,IF(K36=Tuteurs!B21,Tuteurs!F21,IF(K36=Tuteurs!B22,Tuteurs!F22,IF(K36=Tuteurs!B23,Tuteurs!F23,IF(K36=Tuteurs!B24,Tuteurs!F24,IF(K36=Tuteurs!B25,Tuteurs!F25,IF(K36=Tuteurs!B26,Tuteurs!F26,IF(K36=Tuteurs!B27,Tuteurs!F27,IF(K36=Tuteurs!B28,Tuteurs!F28,IF(K36=Tuteurs!B29,Tuteurs!F29,IF(K36=Tuteurs!B30,Tuteurs!F30,IF(K36=Tuteurs!B31,Tuteurs!F31,IF(K36=Tuteurs!B32,Tuteurs!F32))))))))))))))))))))))))))))))</f>
        <v>?</v>
      </c>
      <c r="L38" s="567"/>
      <c r="M38" s="567"/>
      <c r="N38" s="567"/>
      <c r="O38" s="567"/>
      <c r="P38" s="567"/>
      <c r="Q38" s="567"/>
      <c r="R38" s="568"/>
      <c r="S38" s="24"/>
      <c r="T38" s="563" t="s">
        <v>188</v>
      </c>
      <c r="U38" s="565"/>
      <c r="V38" s="569" t="str">
        <f>IF(K36=Tuteurs!B3,Tuteurs!I3,IF(K36=Tuteurs!B4,Tuteurs!I4,IF(K36=Tuteurs!B5,Tuteurs!I5,IF(K36=Tuteurs!B6,Tuteurs!I6,IF(K36=Tuteurs!B7,Tuteurs!I7,IF(K36=Tuteurs!B8,Tuteurs!I8,IF(K36=Tuteurs!B9,Tuteurs!I9,IF(K36=Tuteurs!B10,Tuteurs!I10,IF(K36=Tuteurs!B11,Tuteurs!I11,IF(K36=Tuteurs!B12,Tuteurs!I12,IF(K36=Tuteurs!B13,Tuteurs!I13,IF(K36=Tuteurs!B14,Tuteurs!I14,IF(K36=Tuteurs!B15,Tuteurs!I15,IF(K36=Tuteurs!B16,Tuteurs!I16,IF(K36=Tuteurs!B17,Tuteurs!I17,IF(K36=Tuteurs!B18,Tuteurs!I18,IF(K36=Tuteurs!B19,Tuteurs!I19,IF(K36=Tuteurs!B20,Tuteurs!I20,IF(K36=Tuteurs!B21,Tuteurs!I21,IF(K36=Tuteurs!B22,Tuteurs!I22,IF(K36=Tuteurs!B23,Tuteurs!I23,IF(K36=Tuteurs!B24,Tuteurs!I4,IF(K36=Tuteurs!B25,Tuteurs!I25,IF(K36=Tuteurs!B26,Tuteurs!I26,IF(K36=Tuteurs!B27,Tuteurs!I27,IF(K36=Tuteurs!B28,Tuteurs!I28,IF(K36=Tuteurs!B29,Tuteurs!I29,IF(K36=Tuteurs!B30,Tuteurs!I30,IF(K36=Tuteurs!B31,Tuteurs!I31,IF(K36=Tuteurs!B32,Tuteurs!I32))))))))))))))))))))))))))))))</f>
        <v>?</v>
      </c>
      <c r="W38" s="570"/>
      <c r="X38" s="570"/>
      <c r="Y38" s="570"/>
      <c r="Z38" s="570"/>
      <c r="AA38" s="571"/>
      <c r="AB38" s="40"/>
      <c r="AC38" s="55"/>
      <c r="AD38" s="198"/>
      <c r="AE38" s="40"/>
      <c r="AF38" s="40"/>
      <c r="AG38" s="40"/>
      <c r="AH38" s="40"/>
      <c r="AI38" s="198"/>
      <c r="AJ38" s="217"/>
      <c r="AK38" s="217"/>
      <c r="AL38" s="217"/>
      <c r="AM38" s="40"/>
      <c r="AN38" s="40"/>
      <c r="AQ38" s="25"/>
      <c r="AR38" s="106"/>
      <c r="AS38" s="106"/>
      <c r="AT38" s="55"/>
      <c r="AV38" s="44"/>
      <c r="AW38" s="44"/>
      <c r="AX38" s="44"/>
      <c r="AY38" s="8"/>
      <c r="AZ38" s="8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</row>
    <row r="39" spans="2:84" ht="25" customHeight="1" x14ac:dyDescent="0.2">
      <c r="B39" s="22"/>
      <c r="C39" s="40"/>
      <c r="D39" s="41"/>
      <c r="E39" s="200"/>
      <c r="F39" s="201"/>
      <c r="G39" s="201"/>
      <c r="H39" s="201"/>
      <c r="I39" s="202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61"/>
      <c r="W39" s="261"/>
      <c r="X39" s="261"/>
      <c r="Y39" s="261"/>
      <c r="Z39" s="261"/>
      <c r="AA39" s="203"/>
      <c r="AB39" s="261"/>
      <c r="AC39" s="262"/>
      <c r="AD39" s="42"/>
      <c r="AE39" s="42"/>
      <c r="AF39" s="42"/>
      <c r="AG39" s="42"/>
      <c r="AH39" s="42"/>
      <c r="AI39" s="42"/>
      <c r="AJ39" s="43"/>
      <c r="AK39" s="43"/>
      <c r="AL39" s="43"/>
      <c r="AM39" s="43"/>
      <c r="AN39" s="2"/>
      <c r="AO39" s="44"/>
      <c r="AP39" s="44"/>
      <c r="AQ39" s="2"/>
      <c r="AR39" s="44"/>
      <c r="AS39" s="42"/>
      <c r="AT39" s="45"/>
      <c r="AV39" s="46"/>
      <c r="AW39" s="46"/>
      <c r="AX39" s="46"/>
      <c r="AY39" s="46"/>
      <c r="AZ39" s="46"/>
    </row>
    <row r="40" spans="2:84" ht="40" customHeight="1" x14ac:dyDescent="0.2">
      <c r="B40" s="22"/>
      <c r="C40" s="40"/>
      <c r="D40" s="40"/>
      <c r="E40" s="40"/>
      <c r="F40" s="40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144"/>
      <c r="AD40" s="95"/>
      <c r="AE40" s="95"/>
      <c r="AF40" s="95"/>
      <c r="AG40" s="95"/>
      <c r="AH40" s="95"/>
      <c r="AI40" s="95"/>
      <c r="AJ40" s="95"/>
      <c r="AK40" s="95"/>
      <c r="AL40" s="2"/>
      <c r="AM40" s="2"/>
      <c r="AN40" s="2"/>
      <c r="AO40" s="2"/>
      <c r="AP40" s="2"/>
      <c r="AQ40" s="2"/>
      <c r="AR40" s="2"/>
      <c r="AS40" s="2"/>
      <c r="AT40" s="55"/>
      <c r="AV40" s="46"/>
      <c r="AW40" s="46"/>
      <c r="AX40" s="235"/>
      <c r="AY40" s="46"/>
      <c r="AZ40" s="46"/>
    </row>
    <row r="41" spans="2:84" ht="40" customHeight="1" x14ac:dyDescent="0.45">
      <c r="B41" s="22"/>
      <c r="C41" s="40"/>
      <c r="D41" s="40"/>
      <c r="E41" s="214">
        <v>2</v>
      </c>
      <c r="F41" s="47"/>
      <c r="G41" s="181" t="s">
        <v>34</v>
      </c>
      <c r="H41" s="181"/>
      <c r="I41" s="181"/>
      <c r="J41" s="181"/>
      <c r="K41" s="632" t="s">
        <v>10</v>
      </c>
      <c r="L41" s="633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635"/>
      <c r="AF41" s="636"/>
      <c r="AG41" s="636"/>
      <c r="AH41" s="637"/>
      <c r="AI41" s="181"/>
      <c r="AJ41" s="181"/>
      <c r="AK41" s="181"/>
      <c r="AL41" s="2"/>
      <c r="AM41" s="2"/>
      <c r="AN41" s="2"/>
      <c r="AO41" s="2"/>
      <c r="AP41" s="2"/>
      <c r="AQ41" s="2"/>
      <c r="AR41" s="2"/>
      <c r="AS41" s="2"/>
      <c r="AT41" s="55"/>
      <c r="AV41" s="46"/>
      <c r="AW41" s="46"/>
      <c r="AX41" s="46"/>
      <c r="AY41" s="46"/>
      <c r="AZ41" s="46"/>
    </row>
    <row r="42" spans="2:84" ht="15" customHeight="1" x14ac:dyDescent="0.45">
      <c r="B42" s="22"/>
      <c r="C42" s="40"/>
      <c r="D42" s="40"/>
      <c r="E42" s="77"/>
      <c r="F42" s="47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638"/>
      <c r="AF42" s="639"/>
      <c r="AG42" s="639"/>
      <c r="AH42" s="640"/>
      <c r="AI42" s="181"/>
      <c r="AJ42" s="181"/>
      <c r="AK42" s="181"/>
      <c r="AL42" s="2"/>
      <c r="AM42" s="2"/>
      <c r="AN42" s="2"/>
      <c r="AO42" s="2"/>
      <c r="AP42" s="2"/>
      <c r="AQ42" s="2"/>
      <c r="AR42" s="2"/>
      <c r="AS42" s="2"/>
      <c r="AT42" s="55"/>
      <c r="AV42" s="46"/>
      <c r="AW42" s="46"/>
      <c r="AX42" s="46"/>
      <c r="AY42" s="46"/>
      <c r="AZ42" s="46"/>
    </row>
    <row r="43" spans="2:84" ht="25" customHeight="1" x14ac:dyDescent="0.45">
      <c r="B43" s="22"/>
      <c r="C43" s="40"/>
      <c r="D43" s="40"/>
      <c r="E43" s="260"/>
      <c r="F43" s="26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1"/>
      <c r="Z43" s="231"/>
      <c r="AA43" s="216"/>
      <c r="AB43" s="216"/>
      <c r="AC43" s="216"/>
      <c r="AD43" s="216"/>
      <c r="AE43" s="638"/>
      <c r="AF43" s="639"/>
      <c r="AG43" s="639"/>
      <c r="AH43" s="640"/>
      <c r="AI43" s="216"/>
      <c r="AJ43" s="216"/>
      <c r="AK43" s="216"/>
      <c r="AL43" s="2"/>
      <c r="AM43" s="2"/>
      <c r="AN43" s="2"/>
      <c r="AO43" s="2"/>
      <c r="AP43" s="2"/>
      <c r="AQ43" s="2"/>
      <c r="AR43" s="2"/>
      <c r="AS43" s="2"/>
      <c r="AT43" s="55"/>
      <c r="AV43" s="46"/>
      <c r="AW43" s="46"/>
      <c r="AX43" s="46"/>
      <c r="AY43" s="46"/>
      <c r="AZ43" s="46"/>
    </row>
    <row r="44" spans="2:84" ht="40" customHeight="1" x14ac:dyDescent="0.2">
      <c r="B44" s="22"/>
      <c r="C44" s="40"/>
      <c r="D44" s="40"/>
      <c r="E44" s="255"/>
      <c r="F44" s="111"/>
      <c r="G44" s="254"/>
      <c r="H44" s="233" t="s">
        <v>85</v>
      </c>
      <c r="I44" s="629">
        <v>44319</v>
      </c>
      <c r="J44" s="630"/>
      <c r="K44" s="630"/>
      <c r="L44" s="630"/>
      <c r="M44" s="630"/>
      <c r="N44" s="630"/>
      <c r="O44" s="631"/>
      <c r="P44" s="209"/>
      <c r="Q44" s="229" t="s">
        <v>84</v>
      </c>
      <c r="R44" s="629">
        <v>44345</v>
      </c>
      <c r="S44" s="630"/>
      <c r="T44" s="630"/>
      <c r="U44" s="630"/>
      <c r="V44" s="630"/>
      <c r="W44" s="630"/>
      <c r="X44" s="631"/>
      <c r="Y44" s="230"/>
      <c r="Z44" s="241"/>
      <c r="AA44" s="242"/>
      <c r="AB44" s="242"/>
      <c r="AC44" s="242"/>
      <c r="AD44" s="189"/>
      <c r="AE44" s="638"/>
      <c r="AF44" s="639"/>
      <c r="AG44" s="639"/>
      <c r="AH44" s="640"/>
      <c r="AI44" s="189"/>
      <c r="AJ44" s="95"/>
      <c r="AK44" s="95"/>
      <c r="AL44" s="2"/>
      <c r="AM44" s="2"/>
      <c r="AN44" s="2"/>
      <c r="AO44" s="2"/>
      <c r="AP44" s="2"/>
      <c r="AQ44" s="2"/>
      <c r="AR44" s="2"/>
      <c r="AS44" s="2"/>
      <c r="AT44" s="55"/>
      <c r="AV44" s="46"/>
      <c r="AW44" s="46"/>
      <c r="AX44" s="235"/>
      <c r="AY44" s="46"/>
      <c r="AZ44" s="46"/>
    </row>
    <row r="45" spans="2:84" ht="25" customHeight="1" x14ac:dyDescent="0.2">
      <c r="B45" s="22"/>
      <c r="C45" s="40"/>
      <c r="D45" s="40"/>
      <c r="E45" s="256"/>
      <c r="F45" s="257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3"/>
      <c r="Z45" s="232"/>
      <c r="AA45" s="95"/>
      <c r="AB45" s="95"/>
      <c r="AC45" s="144"/>
      <c r="AD45" s="275"/>
      <c r="AE45" s="638"/>
      <c r="AF45" s="639"/>
      <c r="AG45" s="639"/>
      <c r="AH45" s="640"/>
      <c r="AI45" s="95"/>
      <c r="AJ45" s="95"/>
      <c r="AK45" s="95"/>
      <c r="AL45" s="2"/>
      <c r="AM45" s="2"/>
      <c r="AN45" s="2"/>
      <c r="AO45" s="2"/>
      <c r="AP45" s="2"/>
      <c r="AQ45" s="243"/>
      <c r="AR45" s="2"/>
      <c r="AS45" s="2"/>
      <c r="AT45" s="55"/>
      <c r="AV45" s="46"/>
      <c r="AW45" s="235"/>
      <c r="AX45" s="46"/>
      <c r="AY45" s="46"/>
      <c r="AZ45" s="46"/>
    </row>
    <row r="46" spans="2:84" ht="40" customHeight="1" x14ac:dyDescent="0.2">
      <c r="B46" s="22"/>
      <c r="C46" s="40"/>
      <c r="D46" s="41"/>
      <c r="E46" s="40"/>
      <c r="F46" s="40"/>
      <c r="G46" s="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641"/>
      <c r="AF46" s="642"/>
      <c r="AG46" s="642"/>
      <c r="AH46" s="643"/>
      <c r="AI46" s="42"/>
      <c r="AJ46" s="43"/>
      <c r="AK46" s="43"/>
      <c r="AL46" s="43"/>
      <c r="AM46" s="43"/>
      <c r="AN46" s="2"/>
      <c r="AO46" s="44"/>
      <c r="AP46" s="44"/>
      <c r="AQ46" s="2"/>
      <c r="AR46" s="44"/>
      <c r="AS46" s="42"/>
      <c r="AT46" s="45"/>
      <c r="AV46" s="46"/>
      <c r="AW46" s="235"/>
      <c r="AX46" s="46"/>
      <c r="AY46" s="46"/>
      <c r="AZ46" s="46"/>
    </row>
    <row r="47" spans="2:84" ht="20" customHeight="1" x14ac:dyDescent="0.4">
      <c r="B47" s="22"/>
      <c r="C47" s="40"/>
      <c r="D47" s="49"/>
      <c r="E47" s="593">
        <v>3</v>
      </c>
      <c r="F47" s="47"/>
      <c r="G47" s="594" t="s">
        <v>100</v>
      </c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594"/>
      <c r="AJ47" s="594"/>
      <c r="AK47" s="594"/>
      <c r="AL47" s="48"/>
      <c r="AM47" s="2"/>
      <c r="AN47" s="2"/>
      <c r="AO47" s="2"/>
      <c r="AP47" s="2"/>
      <c r="AQ47" s="2"/>
      <c r="AR47" s="2"/>
      <c r="AS47" s="2"/>
      <c r="AT47" s="55"/>
      <c r="AV47" s="75"/>
      <c r="AW47" s="75"/>
      <c r="AX47" s="75"/>
      <c r="AY47" s="75"/>
      <c r="AZ47" s="75"/>
      <c r="BA47" s="69"/>
      <c r="BB47" s="69"/>
      <c r="BC47" s="69"/>
      <c r="BD47" s="69"/>
      <c r="BE47" s="69"/>
      <c r="BF47" s="70"/>
    </row>
    <row r="48" spans="2:84" ht="20" customHeight="1" x14ac:dyDescent="0.4">
      <c r="B48" s="22"/>
      <c r="C48" s="40"/>
      <c r="D48" s="49"/>
      <c r="E48" s="593"/>
      <c r="F48" s="47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94"/>
      <c r="AL48" s="48"/>
      <c r="AM48" s="2"/>
      <c r="AN48" s="2"/>
      <c r="AO48" s="2"/>
      <c r="AP48" s="2"/>
      <c r="AQ48" s="2"/>
      <c r="AR48" s="2"/>
      <c r="AS48" s="2"/>
      <c r="AT48" s="55"/>
      <c r="AV48" s="75"/>
      <c r="AW48" s="75"/>
      <c r="AX48" s="75"/>
      <c r="AY48" s="75"/>
      <c r="AZ48" s="75"/>
      <c r="BA48" s="69"/>
      <c r="BB48" s="69"/>
      <c r="BC48" s="69"/>
      <c r="BD48" s="69"/>
      <c r="BE48" s="69"/>
      <c r="BF48" s="70"/>
    </row>
    <row r="49" spans="1:60" ht="15" customHeight="1" x14ac:dyDescent="0.2">
      <c r="B49" s="22"/>
      <c r="C49" s="40"/>
      <c r="D49" s="40"/>
      <c r="E49" s="40"/>
      <c r="F49" s="40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144"/>
      <c r="AD49" s="95"/>
      <c r="AE49" s="95"/>
      <c r="AF49" s="95"/>
      <c r="AG49" s="95"/>
      <c r="AH49" s="95"/>
      <c r="AI49" s="95"/>
      <c r="AJ49" s="95"/>
      <c r="AK49" s="95"/>
      <c r="AL49" s="2"/>
      <c r="AM49" s="2"/>
      <c r="AN49" s="2"/>
      <c r="AO49" s="2"/>
      <c r="AP49" s="2"/>
      <c r="AQ49" s="2"/>
      <c r="AR49" s="2"/>
      <c r="AS49" s="2"/>
      <c r="AT49" s="55"/>
      <c r="AV49" s="46"/>
      <c r="AW49" s="46"/>
      <c r="AX49" s="46"/>
      <c r="AY49" s="46"/>
      <c r="AZ49" s="46"/>
    </row>
    <row r="50" spans="1:60" ht="21" customHeight="1" x14ac:dyDescent="0.5">
      <c r="B50" s="22"/>
      <c r="C50" s="518"/>
      <c r="D50" s="518"/>
      <c r="E50" s="268"/>
      <c r="F50" s="269"/>
      <c r="G50" s="270"/>
      <c r="H50" s="138"/>
      <c r="I50" s="138"/>
      <c r="J50" s="279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139"/>
      <c r="AC50" s="140"/>
      <c r="AD50" s="141"/>
      <c r="AE50" s="140"/>
      <c r="AF50" s="140"/>
      <c r="AG50" s="140"/>
      <c r="AH50" s="140"/>
      <c r="AI50" s="71"/>
      <c r="AJ50" s="71"/>
      <c r="AK50" s="142"/>
      <c r="AL50" s="22"/>
      <c r="AM50" s="40"/>
      <c r="AN50" s="40"/>
      <c r="AO50" s="40"/>
      <c r="AP50" s="40"/>
      <c r="AQ50" s="11"/>
      <c r="AR50" s="11"/>
      <c r="AS50" s="2"/>
      <c r="AT50" s="55"/>
      <c r="AV50" s="72"/>
      <c r="AW50" s="46"/>
      <c r="AX50" s="46"/>
      <c r="AY50" s="46"/>
      <c r="AZ50" s="46"/>
      <c r="BA50" s="46"/>
      <c r="BB50" s="46"/>
    </row>
    <row r="51" spans="1:60" ht="24.75" customHeight="1" x14ac:dyDescent="0.2">
      <c r="B51" s="22"/>
      <c r="C51" s="96"/>
      <c r="D51" s="96"/>
      <c r="E51" s="519" t="s">
        <v>5</v>
      </c>
      <c r="F51" s="520"/>
      <c r="G51" s="521" t="s">
        <v>23</v>
      </c>
      <c r="H51" s="603" t="str">
        <f>'Relation tâches &amp; compétences'!B4</f>
        <v>A1</v>
      </c>
      <c r="I51" s="604"/>
      <c r="J51" s="281"/>
      <c r="K51" s="548" t="str">
        <f>'Relation tâches &amp; compétences'!D4</f>
        <v>Préparation des opérations à réaliser</v>
      </c>
      <c r="L51" s="548"/>
      <c r="M51" s="548"/>
      <c r="N51" s="548"/>
      <c r="O51" s="548"/>
      <c r="P51" s="548"/>
      <c r="Q51" s="548"/>
      <c r="R51" s="548"/>
      <c r="S51" s="548"/>
      <c r="T51" s="548"/>
      <c r="U51" s="548"/>
      <c r="V51" s="548"/>
      <c r="W51" s="548"/>
      <c r="X51" s="548"/>
      <c r="Y51" s="548"/>
      <c r="Z51" s="548"/>
      <c r="AA51" s="548"/>
      <c r="AB51" s="99"/>
      <c r="AC51" s="137"/>
      <c r="AD51" s="220"/>
      <c r="AE51" s="529" t="s">
        <v>42</v>
      </c>
      <c r="AF51" s="530"/>
      <c r="AG51" s="530"/>
      <c r="AH51" s="531"/>
      <c r="AI51" s="1"/>
      <c r="AJ51" s="1"/>
      <c r="AK51" s="143"/>
      <c r="AL51" s="22"/>
      <c r="AM51" s="40"/>
      <c r="AN51" s="40"/>
      <c r="AO51" s="40"/>
      <c r="AP51" s="40"/>
      <c r="AQ51" s="11"/>
      <c r="AR51" s="11"/>
      <c r="AS51" s="2"/>
      <c r="AT51" s="55"/>
      <c r="AV51" s="72"/>
      <c r="AW51" s="46"/>
      <c r="AX51" s="46"/>
      <c r="AY51" s="46"/>
      <c r="AZ51" s="46"/>
      <c r="BA51" s="46"/>
      <c r="BB51" s="46"/>
    </row>
    <row r="52" spans="1:60" ht="10" customHeight="1" x14ac:dyDescent="0.2">
      <c r="B52" s="22"/>
      <c r="C52" s="96"/>
      <c r="D52" s="96"/>
      <c r="E52" s="519"/>
      <c r="F52" s="520"/>
      <c r="G52" s="521"/>
      <c r="H52" s="605"/>
      <c r="I52" s="606"/>
      <c r="J52" s="281"/>
      <c r="K52" s="548"/>
      <c r="L52" s="548"/>
      <c r="M52" s="548"/>
      <c r="N52" s="548"/>
      <c r="O52" s="548"/>
      <c r="P52" s="548"/>
      <c r="Q52" s="548"/>
      <c r="R52" s="548"/>
      <c r="S52" s="548"/>
      <c r="T52" s="548"/>
      <c r="U52" s="548"/>
      <c r="V52" s="548"/>
      <c r="W52" s="548"/>
      <c r="X52" s="548"/>
      <c r="Y52" s="548"/>
      <c r="Z52" s="548"/>
      <c r="AA52" s="548"/>
      <c r="AB52" s="136"/>
      <c r="AC52" s="532" t="s">
        <v>44</v>
      </c>
      <c r="AD52" s="220"/>
      <c r="AE52" s="111"/>
      <c r="AF52" s="111"/>
      <c r="AG52" s="111"/>
      <c r="AH52" s="111"/>
      <c r="AI52" s="1"/>
      <c r="AJ52" s="97"/>
      <c r="AK52" s="143"/>
      <c r="AL52" s="22"/>
      <c r="AM52" s="40"/>
      <c r="AN52" s="40"/>
      <c r="AO52" s="40"/>
      <c r="AP52" s="40"/>
      <c r="AQ52" s="11"/>
      <c r="AR52" s="11"/>
      <c r="AS52" s="2"/>
      <c r="AT52" s="55"/>
      <c r="AV52" s="72"/>
      <c r="AW52" s="46"/>
      <c r="AX52" s="46"/>
      <c r="AY52" s="46"/>
      <c r="AZ52" s="46"/>
      <c r="BA52" s="46"/>
      <c r="BB52" s="46"/>
    </row>
    <row r="53" spans="1:60" ht="10" customHeight="1" x14ac:dyDescent="0.2">
      <c r="B53" s="22"/>
      <c r="C53" s="96"/>
      <c r="D53" s="96"/>
      <c r="E53" s="519"/>
      <c r="F53" s="520"/>
      <c r="G53" s="521"/>
      <c r="H53" s="607"/>
      <c r="I53" s="608"/>
      <c r="J53" s="281"/>
      <c r="K53" s="548"/>
      <c r="L53" s="548"/>
      <c r="M53" s="548"/>
      <c r="N53" s="548"/>
      <c r="O53" s="548"/>
      <c r="P53" s="548"/>
      <c r="Q53" s="548"/>
      <c r="R53" s="548"/>
      <c r="S53" s="548"/>
      <c r="T53" s="548"/>
      <c r="U53" s="548"/>
      <c r="V53" s="548"/>
      <c r="W53" s="548"/>
      <c r="X53" s="548"/>
      <c r="Y53" s="548"/>
      <c r="Z53" s="548"/>
      <c r="AA53" s="548"/>
      <c r="AB53" s="136"/>
      <c r="AC53" s="533"/>
      <c r="AD53" s="220"/>
      <c r="AE53" s="314" t="s">
        <v>3</v>
      </c>
      <c r="AF53" s="315" t="s">
        <v>4</v>
      </c>
      <c r="AG53" s="316" t="s">
        <v>1</v>
      </c>
      <c r="AH53" s="317" t="s">
        <v>2</v>
      </c>
      <c r="AI53" s="1"/>
      <c r="AJ53" s="1"/>
      <c r="AK53" s="143"/>
      <c r="AL53" s="22"/>
      <c r="AM53" s="40"/>
      <c r="AN53" s="40"/>
      <c r="AO53" s="40"/>
      <c r="AP53" s="40"/>
      <c r="AQ53" s="11"/>
      <c r="AR53" s="11"/>
      <c r="AS53" s="2"/>
      <c r="AT53" s="55"/>
      <c r="AV53" s="72"/>
      <c r="AW53" s="46"/>
      <c r="AX53" s="46"/>
      <c r="AY53" s="46"/>
      <c r="AZ53" s="46"/>
      <c r="BA53" s="46"/>
      <c r="BB53" s="46"/>
    </row>
    <row r="54" spans="1:60" ht="10" customHeight="1" x14ac:dyDescent="0.2">
      <c r="B54" s="22"/>
      <c r="C54" s="96"/>
      <c r="D54" s="96"/>
      <c r="E54" s="271"/>
      <c r="F54" s="267"/>
      <c r="G54" s="102"/>
      <c r="H54" s="126"/>
      <c r="I54" s="126"/>
      <c r="J54" s="13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36"/>
      <c r="AC54" s="136"/>
      <c r="AD54" s="220"/>
      <c r="AE54" s="1"/>
      <c r="AF54" s="1"/>
      <c r="AG54" s="1"/>
      <c r="AH54" s="1"/>
      <c r="AI54" s="1"/>
      <c r="AJ54" s="1"/>
      <c r="AK54" s="1"/>
      <c r="AL54" s="22"/>
      <c r="AM54" s="40"/>
      <c r="AN54" s="40"/>
      <c r="AO54" s="40"/>
      <c r="AP54" s="40"/>
      <c r="AQ54" s="11"/>
      <c r="AR54" s="11"/>
      <c r="AS54" s="2"/>
      <c r="AT54" s="55"/>
      <c r="AV54" s="72"/>
      <c r="AW54" s="46"/>
      <c r="AX54" s="46"/>
      <c r="AY54" s="46"/>
      <c r="AZ54" s="46"/>
      <c r="BA54" s="46"/>
      <c r="BB54" s="46"/>
    </row>
    <row r="55" spans="1:60" s="501" customFormat="1" ht="33" customHeight="1" x14ac:dyDescent="0.25">
      <c r="A55" s="480"/>
      <c r="B55" s="481"/>
      <c r="C55" s="482"/>
      <c r="D55" s="483"/>
      <c r="E55" s="484"/>
      <c r="F55" s="485"/>
      <c r="G55" s="485"/>
      <c r="H55" s="610" t="s">
        <v>10</v>
      </c>
      <c r="I55" s="611"/>
      <c r="J55" s="486"/>
      <c r="K55" s="536" t="str">
        <f>IF($H55='Relation tâches &amp; compétences'!$F$3,'Relation tâches &amp; compétences'!$H$3,IF($H55='Relation tâches &amp; compétences'!$F$4,'Relation tâches &amp; compétences'!$H$4,IF($H55='Relation tâches &amp; compétences'!$F$5,'Relation tâches &amp; compétences'!$H$5,IF($H55='Relation tâches &amp; compétences'!$F$6,'Relation tâches &amp; compétences'!$H$6,IF($H55='Relation tâches &amp; compétences'!$F$7,'Relation tâches &amp; compétences'!$H$7,)))))</f>
        <v>?</v>
      </c>
      <c r="L55" s="537"/>
      <c r="M55" s="537"/>
      <c r="N55" s="537"/>
      <c r="O55" s="537"/>
      <c r="P55" s="537"/>
      <c r="Q55" s="537"/>
      <c r="R55" s="537"/>
      <c r="S55" s="537"/>
      <c r="T55" s="537"/>
      <c r="U55" s="537"/>
      <c r="V55" s="537"/>
      <c r="W55" s="537"/>
      <c r="X55" s="537"/>
      <c r="Y55" s="537"/>
      <c r="Z55" s="537"/>
      <c r="AA55" s="538"/>
      <c r="AB55" s="487"/>
      <c r="AC55" s="234" t="s">
        <v>10</v>
      </c>
      <c r="AD55" s="488"/>
      <c r="AE55" s="539" t="str">
        <f>REPT("g",(AJ55))</f>
        <v/>
      </c>
      <c r="AF55" s="540"/>
      <c r="AG55" s="540"/>
      <c r="AH55" s="541"/>
      <c r="AI55" s="489"/>
      <c r="AJ55" s="88"/>
      <c r="AK55" s="490"/>
      <c r="AL55" s="491"/>
      <c r="AM55" s="492"/>
      <c r="AN55" s="492"/>
      <c r="AO55" s="492"/>
      <c r="AP55" s="492"/>
      <c r="AQ55" s="492"/>
      <c r="AR55" s="492"/>
      <c r="AS55" s="492"/>
      <c r="AT55" s="493"/>
      <c r="AU55" s="480"/>
      <c r="AV55" s="494"/>
      <c r="AW55" s="601"/>
      <c r="AX55" s="601"/>
      <c r="AY55" s="601"/>
      <c r="AZ55" s="601"/>
      <c r="BA55" s="495"/>
      <c r="BB55" s="496"/>
      <c r="BC55" s="497"/>
      <c r="BD55" s="497"/>
      <c r="BE55" s="497"/>
      <c r="BF55" s="498"/>
      <c r="BG55" s="499"/>
      <c r="BH55" s="500"/>
    </row>
    <row r="56" spans="1:60" s="501" customFormat="1" ht="10" customHeight="1" x14ac:dyDescent="0.25">
      <c r="A56" s="480"/>
      <c r="B56" s="481"/>
      <c r="C56" s="482"/>
      <c r="D56" s="483"/>
      <c r="E56" s="484"/>
      <c r="F56" s="485"/>
      <c r="G56" s="485"/>
      <c r="H56" s="502"/>
      <c r="I56" s="502"/>
      <c r="J56" s="503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504"/>
      <c r="Z56" s="504"/>
      <c r="AA56" s="504"/>
      <c r="AB56" s="487"/>
      <c r="AC56" s="502"/>
      <c r="AD56" s="488"/>
      <c r="AE56" s="505"/>
      <c r="AF56" s="505"/>
      <c r="AG56" s="505"/>
      <c r="AH56" s="505"/>
      <c r="AI56" s="489"/>
      <c r="AJ56" s="506"/>
      <c r="AK56" s="490"/>
      <c r="AL56" s="491"/>
      <c r="AM56" s="492"/>
      <c r="AN56" s="492"/>
      <c r="AO56" s="492"/>
      <c r="AP56" s="492"/>
      <c r="AQ56" s="492"/>
      <c r="AR56" s="492"/>
      <c r="AS56" s="492"/>
      <c r="AT56" s="493"/>
      <c r="AU56" s="480"/>
      <c r="AV56" s="494"/>
      <c r="AW56" s="495"/>
      <c r="AX56" s="495"/>
      <c r="AY56" s="495"/>
      <c r="AZ56" s="495"/>
      <c r="BA56" s="495"/>
      <c r="BB56" s="496"/>
      <c r="BC56" s="497"/>
      <c r="BD56" s="497"/>
      <c r="BE56" s="497"/>
      <c r="BF56" s="498"/>
      <c r="BG56" s="499"/>
      <c r="BH56" s="500"/>
    </row>
    <row r="57" spans="1:60" s="501" customFormat="1" ht="33" customHeight="1" x14ac:dyDescent="0.2">
      <c r="A57" s="480"/>
      <c r="B57" s="481"/>
      <c r="C57" s="482"/>
      <c r="D57" s="507"/>
      <c r="E57" s="484"/>
      <c r="F57" s="485"/>
      <c r="G57" s="508"/>
      <c r="H57" s="610" t="s">
        <v>10</v>
      </c>
      <c r="I57" s="611"/>
      <c r="J57" s="486"/>
      <c r="K57" s="536" t="str">
        <f>IF($H57='Relation tâches &amp; compétences'!$F$3,'Relation tâches &amp; compétences'!$H$3,IF($H57='Relation tâches &amp; compétences'!$F$4,'Relation tâches &amp; compétences'!$H$4,IF($H57='Relation tâches &amp; compétences'!$F$5,'Relation tâches &amp; compétences'!$H$5,IF($H57='Relation tâches &amp; compétences'!$F$6,'Relation tâches &amp; compétences'!$H$6,IF($H57='Relation tâches &amp; compétences'!$F$7,'Relation tâches &amp; compétences'!$H$7,)))))</f>
        <v>?</v>
      </c>
      <c r="L57" s="537"/>
      <c r="M57" s="537"/>
      <c r="N57" s="537"/>
      <c r="O57" s="537"/>
      <c r="P57" s="537"/>
      <c r="Q57" s="537"/>
      <c r="R57" s="537"/>
      <c r="S57" s="537"/>
      <c r="T57" s="537"/>
      <c r="U57" s="537"/>
      <c r="V57" s="537"/>
      <c r="W57" s="537"/>
      <c r="X57" s="537"/>
      <c r="Y57" s="537"/>
      <c r="Z57" s="537"/>
      <c r="AA57" s="538"/>
      <c r="AB57" s="487"/>
      <c r="AC57" s="234" t="s">
        <v>10</v>
      </c>
      <c r="AD57" s="488"/>
      <c r="AE57" s="539" t="str">
        <f>REPT("g",(AJ57))</f>
        <v/>
      </c>
      <c r="AF57" s="540"/>
      <c r="AG57" s="540"/>
      <c r="AH57" s="541"/>
      <c r="AI57" s="489"/>
      <c r="AJ57" s="88"/>
      <c r="AK57" s="490"/>
      <c r="AL57" s="491"/>
      <c r="AM57" s="492"/>
      <c r="AN57" s="492"/>
      <c r="AO57" s="509">
        <v>44091</v>
      </c>
      <c r="AP57" s="492"/>
      <c r="AQ57" s="492"/>
      <c r="AR57" s="492"/>
      <c r="AS57" s="492"/>
      <c r="AT57" s="493"/>
      <c r="AU57" s="480"/>
      <c r="AV57" s="494"/>
      <c r="AW57" s="494"/>
      <c r="AX57" s="494"/>
      <c r="AY57" s="494"/>
      <c r="AZ57" s="494"/>
      <c r="BA57" s="494"/>
      <c r="BB57" s="494"/>
      <c r="BC57" s="497"/>
      <c r="BD57" s="497"/>
      <c r="BE57" s="497"/>
      <c r="BF57" s="498"/>
      <c r="BG57" s="499"/>
      <c r="BH57" s="500"/>
    </row>
    <row r="58" spans="1:60" s="501" customFormat="1" ht="10" customHeight="1" x14ac:dyDescent="0.25">
      <c r="A58" s="480"/>
      <c r="B58" s="481"/>
      <c r="C58" s="482"/>
      <c r="D58" s="483"/>
      <c r="E58" s="484"/>
      <c r="F58" s="485"/>
      <c r="G58" s="485"/>
      <c r="H58" s="502"/>
      <c r="I58" s="502"/>
      <c r="J58" s="503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487"/>
      <c r="AC58" s="502"/>
      <c r="AD58" s="488"/>
      <c r="AE58" s="505"/>
      <c r="AF58" s="505"/>
      <c r="AG58" s="505"/>
      <c r="AH58" s="505"/>
      <c r="AI58" s="489"/>
      <c r="AJ58" s="506"/>
      <c r="AK58" s="490"/>
      <c r="AL58" s="491"/>
      <c r="AM58" s="492"/>
      <c r="AN58" s="492"/>
      <c r="AO58" s="492"/>
      <c r="AP58" s="492"/>
      <c r="AQ58" s="492"/>
      <c r="AR58" s="492"/>
      <c r="AS58" s="492"/>
      <c r="AT58" s="493"/>
      <c r="AU58" s="480"/>
      <c r="AV58" s="494"/>
      <c r="AW58" s="495"/>
      <c r="AX58" s="495"/>
      <c r="AY58" s="495"/>
      <c r="AZ58" s="495"/>
      <c r="BA58" s="495"/>
      <c r="BB58" s="496"/>
      <c r="BC58" s="497"/>
      <c r="BD58" s="497"/>
      <c r="BE58" s="497"/>
      <c r="BF58" s="498"/>
      <c r="BG58" s="499"/>
      <c r="BH58" s="500"/>
    </row>
    <row r="59" spans="1:60" s="501" customFormat="1" ht="33" customHeight="1" x14ac:dyDescent="0.2">
      <c r="A59" s="480"/>
      <c r="B59" s="481"/>
      <c r="C59" s="482"/>
      <c r="D59" s="483"/>
      <c r="E59" s="484"/>
      <c r="F59" s="485"/>
      <c r="G59" s="508"/>
      <c r="H59" s="610" t="s">
        <v>10</v>
      </c>
      <c r="I59" s="611"/>
      <c r="J59" s="486"/>
      <c r="K59" s="536" t="str">
        <f>IF($H59='Relation tâches &amp; compétences'!$F$3,'Relation tâches &amp; compétences'!$H$3,IF($H59='Relation tâches &amp; compétences'!$F$4,'Relation tâches &amp; compétences'!$H$4,IF($H59='Relation tâches &amp; compétences'!$F$5,'Relation tâches &amp; compétences'!$H$5,IF($H59='Relation tâches &amp; compétences'!$F$6,'Relation tâches &amp; compétences'!$H$6,IF($H59='Relation tâches &amp; compétences'!$F$7,'Relation tâches &amp; compétences'!$H$7,)))))</f>
        <v>?</v>
      </c>
      <c r="L59" s="537"/>
      <c r="M59" s="537"/>
      <c r="N59" s="537"/>
      <c r="O59" s="537"/>
      <c r="P59" s="537"/>
      <c r="Q59" s="537"/>
      <c r="R59" s="537"/>
      <c r="S59" s="537"/>
      <c r="T59" s="537"/>
      <c r="U59" s="537"/>
      <c r="V59" s="537"/>
      <c r="W59" s="537"/>
      <c r="X59" s="537"/>
      <c r="Y59" s="537"/>
      <c r="Z59" s="537"/>
      <c r="AA59" s="538"/>
      <c r="AB59" s="487"/>
      <c r="AC59" s="234" t="s">
        <v>10</v>
      </c>
      <c r="AD59" s="488"/>
      <c r="AE59" s="539" t="str">
        <f>REPT("g",(AJ59))</f>
        <v/>
      </c>
      <c r="AF59" s="540"/>
      <c r="AG59" s="540"/>
      <c r="AH59" s="541"/>
      <c r="AI59" s="489"/>
      <c r="AJ59" s="88"/>
      <c r="AK59" s="490"/>
      <c r="AL59" s="491"/>
      <c r="AM59" s="492"/>
      <c r="AN59" s="492"/>
      <c r="AO59" s="492"/>
      <c r="AP59" s="492"/>
      <c r="AQ59" s="492"/>
      <c r="AR59" s="492"/>
      <c r="AS59" s="492"/>
      <c r="AT59" s="493"/>
      <c r="AU59" s="480"/>
      <c r="AV59" s="494"/>
      <c r="AW59" s="494"/>
      <c r="AX59" s="494"/>
      <c r="AY59" s="494"/>
      <c r="AZ59" s="494"/>
      <c r="BA59" s="497"/>
      <c r="BB59" s="497"/>
      <c r="BC59" s="497"/>
      <c r="BD59" s="497"/>
      <c r="BE59" s="497"/>
      <c r="BF59" s="498"/>
      <c r="BG59" s="499"/>
      <c r="BH59" s="500"/>
    </row>
    <row r="60" spans="1:60" s="501" customFormat="1" ht="10" customHeight="1" x14ac:dyDescent="0.25">
      <c r="A60" s="480"/>
      <c r="B60" s="481"/>
      <c r="C60" s="482"/>
      <c r="D60" s="483"/>
      <c r="E60" s="484"/>
      <c r="F60" s="485"/>
      <c r="G60" s="485"/>
      <c r="H60" s="502"/>
      <c r="I60" s="502"/>
      <c r="J60" s="503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487"/>
      <c r="AC60" s="502"/>
      <c r="AD60" s="488"/>
      <c r="AE60" s="505"/>
      <c r="AF60" s="505"/>
      <c r="AG60" s="505"/>
      <c r="AH60" s="505"/>
      <c r="AI60" s="489"/>
      <c r="AJ60" s="506"/>
      <c r="AK60" s="490"/>
      <c r="AL60" s="491"/>
      <c r="AM60" s="492"/>
      <c r="AN60" s="492"/>
      <c r="AO60" s="492"/>
      <c r="AP60" s="492"/>
      <c r="AQ60" s="492"/>
      <c r="AR60" s="492"/>
      <c r="AS60" s="492"/>
      <c r="AT60" s="493"/>
      <c r="AU60" s="480"/>
      <c r="AV60" s="494"/>
      <c r="AW60" s="495"/>
      <c r="AX60" s="495"/>
      <c r="AY60" s="495"/>
      <c r="AZ60" s="495"/>
      <c r="BA60" s="495"/>
      <c r="BB60" s="496"/>
      <c r="BC60" s="497"/>
      <c r="BD60" s="497"/>
      <c r="BE60" s="497"/>
      <c r="BF60" s="498"/>
      <c r="BG60" s="499"/>
      <c r="BH60" s="500"/>
    </row>
    <row r="61" spans="1:60" s="501" customFormat="1" ht="33" customHeight="1" x14ac:dyDescent="0.2">
      <c r="A61" s="480"/>
      <c r="B61" s="481"/>
      <c r="C61" s="482"/>
      <c r="D61" s="510"/>
      <c r="E61" s="511"/>
      <c r="F61" s="485"/>
      <c r="G61" s="508"/>
      <c r="H61" s="610" t="s">
        <v>10</v>
      </c>
      <c r="I61" s="611"/>
      <c r="J61" s="486"/>
      <c r="K61" s="536" t="str">
        <f>IF($H61='Relation tâches &amp; compétences'!$F$3,'Relation tâches &amp; compétences'!$H$3,IF($H61='Relation tâches &amp; compétences'!$F$4,'Relation tâches &amp; compétences'!$H$4,IF($H61='Relation tâches &amp; compétences'!$F$5,'Relation tâches &amp; compétences'!$H$5,IF($H61='Relation tâches &amp; compétences'!$F$6,'Relation tâches &amp; compétences'!$H$6,IF($H61='Relation tâches &amp; compétences'!$F$7,'Relation tâches &amp; compétences'!$H$7,)))))</f>
        <v>?</v>
      </c>
      <c r="L61" s="537"/>
      <c r="M61" s="537"/>
      <c r="N61" s="537"/>
      <c r="O61" s="537"/>
      <c r="P61" s="537"/>
      <c r="Q61" s="537"/>
      <c r="R61" s="537"/>
      <c r="S61" s="537"/>
      <c r="T61" s="537"/>
      <c r="U61" s="537"/>
      <c r="V61" s="537"/>
      <c r="W61" s="537"/>
      <c r="X61" s="537"/>
      <c r="Y61" s="537"/>
      <c r="Z61" s="537"/>
      <c r="AA61" s="538"/>
      <c r="AB61" s="487"/>
      <c r="AC61" s="234" t="s">
        <v>10</v>
      </c>
      <c r="AD61" s="488"/>
      <c r="AE61" s="539" t="str">
        <f>REPT("g",(AJ61))</f>
        <v/>
      </c>
      <c r="AF61" s="540"/>
      <c r="AG61" s="540"/>
      <c r="AH61" s="541"/>
      <c r="AI61" s="489"/>
      <c r="AJ61" s="88"/>
      <c r="AK61" s="490"/>
      <c r="AL61" s="491"/>
      <c r="AM61" s="492"/>
      <c r="AN61" s="492"/>
      <c r="AO61" s="492"/>
      <c r="AP61" s="492"/>
      <c r="AQ61" s="492"/>
      <c r="AR61" s="492"/>
      <c r="AS61" s="492"/>
      <c r="AT61" s="493"/>
      <c r="AU61" s="480"/>
      <c r="AV61" s="494"/>
      <c r="AW61" s="494"/>
      <c r="AX61" s="494"/>
      <c r="AY61" s="494"/>
      <c r="AZ61" s="494"/>
      <c r="BA61" s="497"/>
      <c r="BB61" s="497"/>
      <c r="BC61" s="497"/>
      <c r="BD61" s="497"/>
      <c r="BE61" s="497"/>
      <c r="BF61" s="498"/>
      <c r="BG61" s="499"/>
      <c r="BH61" s="500"/>
    </row>
    <row r="62" spans="1:60" s="17" customFormat="1" ht="20" customHeight="1" x14ac:dyDescent="0.2">
      <c r="A62" s="14"/>
      <c r="B62" s="22"/>
      <c r="C62" s="40"/>
      <c r="D62" s="49"/>
      <c r="E62" s="273"/>
      <c r="F62" s="111"/>
      <c r="G62" s="145"/>
      <c r="H62" s="288"/>
      <c r="I62" s="288"/>
      <c r="J62" s="289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1"/>
      <c r="AC62" s="283"/>
      <c r="AD62" s="220"/>
      <c r="AE62" s="292"/>
      <c r="AF62" s="292"/>
      <c r="AG62" s="292"/>
      <c r="AH62" s="292"/>
      <c r="AI62" s="73"/>
      <c r="AJ62" s="293"/>
      <c r="AK62" s="1"/>
      <c r="AL62" s="74"/>
      <c r="AM62" s="2"/>
      <c r="AN62" s="2"/>
      <c r="AO62" s="2"/>
      <c r="AP62" s="2"/>
      <c r="AQ62" s="2"/>
      <c r="AR62" s="2"/>
      <c r="AS62" s="2"/>
      <c r="AT62" s="23"/>
      <c r="AU62" s="14"/>
      <c r="AV62" s="75"/>
      <c r="AW62" s="75"/>
      <c r="AX62" s="75"/>
      <c r="AY62" s="75"/>
      <c r="AZ62" s="75"/>
      <c r="BA62" s="69"/>
      <c r="BB62" s="69"/>
      <c r="BC62" s="69"/>
      <c r="BD62" s="69"/>
      <c r="BE62" s="69"/>
      <c r="BF62" s="70"/>
      <c r="BG62" s="100"/>
      <c r="BH62" s="101"/>
    </row>
    <row r="63" spans="1:60" ht="25" customHeight="1" x14ac:dyDescent="0.2">
      <c r="B63" s="22"/>
      <c r="C63" s="518"/>
      <c r="D63" s="518"/>
      <c r="E63" s="519" t="s">
        <v>5</v>
      </c>
      <c r="F63" s="520"/>
      <c r="G63" s="521" t="s">
        <v>23</v>
      </c>
      <c r="H63" s="542" t="str">
        <f>'Relation tâches &amp; compétences'!B9</f>
        <v>A2</v>
      </c>
      <c r="I63" s="543"/>
      <c r="J63" s="281"/>
      <c r="K63" s="609" t="str">
        <f>'Relation tâches &amp; compétences'!D9</f>
        <v>Réalisation d'une installation</v>
      </c>
      <c r="L63" s="609"/>
      <c r="M63" s="609"/>
      <c r="N63" s="609"/>
      <c r="O63" s="609"/>
      <c r="P63" s="609"/>
      <c r="Q63" s="609"/>
      <c r="R63" s="609"/>
      <c r="S63" s="609"/>
      <c r="T63" s="609"/>
      <c r="U63" s="609"/>
      <c r="V63" s="609"/>
      <c r="W63" s="609"/>
      <c r="X63" s="609"/>
      <c r="Y63" s="609"/>
      <c r="Z63" s="609"/>
      <c r="AA63" s="609"/>
      <c r="AB63" s="99"/>
      <c r="AC63" s="137"/>
      <c r="AD63" s="220"/>
      <c r="AE63" s="529" t="s">
        <v>42</v>
      </c>
      <c r="AF63" s="530"/>
      <c r="AG63" s="530"/>
      <c r="AH63" s="531"/>
      <c r="AI63" s="1"/>
      <c r="AJ63" s="1"/>
      <c r="AK63" s="143"/>
      <c r="AL63" s="22"/>
      <c r="AM63" s="40"/>
      <c r="AN63" s="40"/>
      <c r="AO63" s="40"/>
      <c r="AP63" s="40"/>
      <c r="AQ63" s="11"/>
      <c r="AR63" s="11"/>
      <c r="AS63" s="2"/>
      <c r="AT63" s="23"/>
      <c r="AV63" s="72"/>
      <c r="AW63" s="46"/>
      <c r="AX63" s="46"/>
      <c r="AY63" s="46"/>
      <c r="AZ63" s="46"/>
      <c r="BA63" s="46"/>
      <c r="BB63" s="46"/>
    </row>
    <row r="64" spans="1:60" ht="10" customHeight="1" x14ac:dyDescent="0.2">
      <c r="B64" s="22"/>
      <c r="C64" s="96"/>
      <c r="D64" s="96"/>
      <c r="E64" s="519"/>
      <c r="F64" s="520"/>
      <c r="G64" s="521"/>
      <c r="H64" s="544"/>
      <c r="I64" s="545"/>
      <c r="J64" s="281"/>
      <c r="K64" s="609"/>
      <c r="L64" s="609"/>
      <c r="M64" s="609"/>
      <c r="N64" s="609"/>
      <c r="O64" s="609"/>
      <c r="P64" s="609"/>
      <c r="Q64" s="609"/>
      <c r="R64" s="609"/>
      <c r="S64" s="609"/>
      <c r="T64" s="609"/>
      <c r="U64" s="609"/>
      <c r="V64" s="609"/>
      <c r="W64" s="609"/>
      <c r="X64" s="609"/>
      <c r="Y64" s="609"/>
      <c r="Z64" s="609"/>
      <c r="AA64" s="609"/>
      <c r="AB64" s="136"/>
      <c r="AC64" s="532" t="s">
        <v>44</v>
      </c>
      <c r="AD64" s="220"/>
      <c r="AE64" s="111"/>
      <c r="AF64" s="111"/>
      <c r="AG64" s="111"/>
      <c r="AH64" s="111"/>
      <c r="AI64" s="1"/>
      <c r="AJ64" s="97"/>
      <c r="AK64" s="143"/>
      <c r="AL64" s="22"/>
      <c r="AM64" s="40"/>
      <c r="AN64" s="40"/>
      <c r="AO64" s="40"/>
      <c r="AP64" s="40"/>
      <c r="AQ64" s="11"/>
      <c r="AR64" s="11"/>
      <c r="AS64" s="2"/>
      <c r="AT64" s="23"/>
      <c r="AV64" s="72"/>
      <c r="AW64" s="46"/>
      <c r="AX64" s="46"/>
      <c r="AY64" s="46"/>
      <c r="AZ64" s="46"/>
      <c r="BA64" s="46"/>
      <c r="BB64" s="46"/>
    </row>
    <row r="65" spans="1:60" ht="10" customHeight="1" x14ac:dyDescent="0.2">
      <c r="B65" s="22"/>
      <c r="C65" s="96"/>
      <c r="D65" s="96"/>
      <c r="E65" s="519"/>
      <c r="F65" s="520"/>
      <c r="G65" s="521"/>
      <c r="H65" s="546"/>
      <c r="I65" s="547"/>
      <c r="J65" s="281"/>
      <c r="K65" s="609"/>
      <c r="L65" s="609"/>
      <c r="M65" s="609"/>
      <c r="N65" s="609"/>
      <c r="O65" s="609"/>
      <c r="P65" s="609"/>
      <c r="Q65" s="609"/>
      <c r="R65" s="609"/>
      <c r="S65" s="609"/>
      <c r="T65" s="609"/>
      <c r="U65" s="609"/>
      <c r="V65" s="609"/>
      <c r="W65" s="609"/>
      <c r="X65" s="609"/>
      <c r="Y65" s="609"/>
      <c r="Z65" s="609"/>
      <c r="AA65" s="609"/>
      <c r="AB65" s="136"/>
      <c r="AC65" s="533"/>
      <c r="AD65" s="220"/>
      <c r="AE65" s="314" t="s">
        <v>3</v>
      </c>
      <c r="AF65" s="315" t="s">
        <v>4</v>
      </c>
      <c r="AG65" s="316" t="s">
        <v>1</v>
      </c>
      <c r="AH65" s="317" t="s">
        <v>2</v>
      </c>
      <c r="AI65" s="1"/>
      <c r="AJ65" s="1"/>
      <c r="AK65" s="143"/>
      <c r="AL65" s="22"/>
      <c r="AM65" s="40"/>
      <c r="AN65" s="40"/>
      <c r="AO65" s="40"/>
      <c r="AP65" s="40"/>
      <c r="AQ65" s="11"/>
      <c r="AR65" s="11"/>
      <c r="AS65" s="2"/>
      <c r="AT65" s="23"/>
      <c r="AV65" s="72"/>
      <c r="AW65" s="46"/>
      <c r="AX65" s="46"/>
      <c r="AY65" s="46"/>
      <c r="AZ65" s="46"/>
      <c r="BA65" s="46"/>
      <c r="BB65" s="46"/>
    </row>
    <row r="66" spans="1:60" ht="10" customHeight="1" x14ac:dyDescent="0.2">
      <c r="B66" s="22"/>
      <c r="C66" s="96"/>
      <c r="D66" s="96"/>
      <c r="E66" s="271"/>
      <c r="F66" s="267"/>
      <c r="G66" s="102"/>
      <c r="H66" s="126"/>
      <c r="I66" s="126"/>
      <c r="J66" s="13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36"/>
      <c r="AC66" s="136"/>
      <c r="AD66" s="220"/>
      <c r="AE66" s="1"/>
      <c r="AF66" s="1"/>
      <c r="AG66" s="1"/>
      <c r="AH66" s="1"/>
      <c r="AI66" s="1"/>
      <c r="AJ66" s="1"/>
      <c r="AK66" s="1"/>
      <c r="AL66" s="22"/>
      <c r="AM66" s="40"/>
      <c r="AN66" s="40"/>
      <c r="AO66" s="40"/>
      <c r="AP66" s="40"/>
      <c r="AQ66" s="11"/>
      <c r="AR66" s="11"/>
      <c r="AS66" s="2"/>
      <c r="AT66" s="23"/>
      <c r="AV66" s="72"/>
      <c r="AW66" s="46"/>
      <c r="AX66" s="46"/>
      <c r="AY66" s="46"/>
      <c r="AZ66" s="46"/>
      <c r="BA66" s="46"/>
      <c r="BB66" s="46"/>
    </row>
    <row r="67" spans="1:60" s="501" customFormat="1" ht="25" customHeight="1" x14ac:dyDescent="0.2">
      <c r="A67" s="480"/>
      <c r="B67" s="481"/>
      <c r="C67" s="482"/>
      <c r="D67" s="482"/>
      <c r="E67" s="512"/>
      <c r="F67" s="485"/>
      <c r="G67" s="485"/>
      <c r="H67" s="549" t="s">
        <v>10</v>
      </c>
      <c r="I67" s="550"/>
      <c r="J67" s="486"/>
      <c r="K67" s="536" t="str">
        <f>IF($H67='Relation tâches &amp; compétences'!$F$8,'Relation tâches &amp; compétences'!$H$8,IF($H67='Relation tâches &amp; compétences'!$F$9,'Relation tâches &amp; compétences'!$H$9,IF($H67='Relation tâches &amp; compétences'!$F$10,'Relation tâches &amp; compétences'!$H$10,IF($H67='Relation tâches &amp; compétences'!$F$11,'Relation tâches &amp; compétences'!$H$11,IF($H67='Relation tâches &amp; compétences'!$F$12,'Relation tâches &amp; compétences'!$H$12,IF($H67='Relation tâches &amp; compétences'!#REF!,'Relation tâches &amp; compétences'!#REF!,IF($H67='Relation tâches &amp; compétences'!#REF!,'Relation tâches &amp; compétences'!#REF!,IF($H67='Relation tâches &amp; compétences'!#REF!,'Relation tâches &amp; compétences'!#REF!))))))))</f>
        <v>?</v>
      </c>
      <c r="L67" s="537"/>
      <c r="M67" s="537"/>
      <c r="N67" s="537"/>
      <c r="O67" s="537"/>
      <c r="P67" s="537"/>
      <c r="Q67" s="537"/>
      <c r="R67" s="537"/>
      <c r="S67" s="537"/>
      <c r="T67" s="537"/>
      <c r="U67" s="537"/>
      <c r="V67" s="537"/>
      <c r="W67" s="537"/>
      <c r="X67" s="537"/>
      <c r="Y67" s="537"/>
      <c r="Z67" s="537"/>
      <c r="AA67" s="538"/>
      <c r="AB67" s="487"/>
      <c r="AC67" s="234" t="s">
        <v>10</v>
      </c>
      <c r="AD67" s="488"/>
      <c r="AE67" s="539" t="str">
        <f t="shared" ref="AE67:AE71" si="0">REPT("g",(AJ67))</f>
        <v/>
      </c>
      <c r="AF67" s="540"/>
      <c r="AG67" s="540"/>
      <c r="AH67" s="541"/>
      <c r="AI67" s="489"/>
      <c r="AJ67" s="88"/>
      <c r="AK67" s="490"/>
      <c r="AL67" s="491"/>
      <c r="AM67" s="492"/>
      <c r="AN67" s="492"/>
      <c r="AO67" s="492"/>
      <c r="AP67" s="492"/>
      <c r="AQ67" s="492"/>
      <c r="AR67" s="492"/>
      <c r="AS67" s="492"/>
      <c r="AT67" s="513"/>
      <c r="AU67" s="480"/>
      <c r="AV67" s="494"/>
      <c r="AW67" s="494"/>
      <c r="AX67" s="494"/>
      <c r="AY67" s="494"/>
      <c r="AZ67" s="494"/>
      <c r="BA67" s="497"/>
      <c r="BB67" s="497"/>
      <c r="BC67" s="497"/>
      <c r="BD67" s="497"/>
      <c r="BE67" s="497"/>
      <c r="BF67" s="498"/>
      <c r="BG67" s="499"/>
      <c r="BH67" s="500"/>
    </row>
    <row r="68" spans="1:60" s="501" customFormat="1" ht="10" customHeight="1" x14ac:dyDescent="0.2">
      <c r="A68" s="480"/>
      <c r="B68" s="481"/>
      <c r="C68" s="482"/>
      <c r="D68" s="482"/>
      <c r="E68" s="512"/>
      <c r="F68" s="485"/>
      <c r="G68" s="485"/>
      <c r="H68" s="502"/>
      <c r="I68" s="502"/>
      <c r="J68" s="503"/>
      <c r="K68" s="514"/>
      <c r="L68" s="514"/>
      <c r="M68" s="514"/>
      <c r="N68" s="514"/>
      <c r="O68" s="514"/>
      <c r="P68" s="514"/>
      <c r="Q68" s="514"/>
      <c r="R68" s="514"/>
      <c r="S68" s="514"/>
      <c r="T68" s="514"/>
      <c r="U68" s="514"/>
      <c r="V68" s="514"/>
      <c r="W68" s="514"/>
      <c r="X68" s="514"/>
      <c r="Y68" s="514"/>
      <c r="Z68" s="514"/>
      <c r="AA68" s="514"/>
      <c r="AB68" s="487"/>
      <c r="AC68" s="502"/>
      <c r="AD68" s="488"/>
      <c r="AE68" s="318"/>
      <c r="AF68" s="318"/>
      <c r="AG68" s="318"/>
      <c r="AH68" s="318"/>
      <c r="AI68" s="489"/>
      <c r="AJ68" s="506"/>
      <c r="AK68" s="490"/>
      <c r="AL68" s="491"/>
      <c r="AM68" s="492"/>
      <c r="AN68" s="492"/>
      <c r="AO68" s="492"/>
      <c r="AP68" s="492"/>
      <c r="AQ68" s="492"/>
      <c r="AR68" s="492"/>
      <c r="AS68" s="492"/>
      <c r="AT68" s="513"/>
      <c r="AU68" s="480"/>
      <c r="AV68" s="494"/>
      <c r="AW68" s="494"/>
      <c r="AX68" s="494"/>
      <c r="AY68" s="494"/>
      <c r="AZ68" s="494"/>
      <c r="BA68" s="497"/>
      <c r="BB68" s="497"/>
      <c r="BC68" s="497"/>
      <c r="BD68" s="497"/>
      <c r="BE68" s="497"/>
      <c r="BF68" s="498"/>
      <c r="BG68" s="499"/>
      <c r="BH68" s="500"/>
    </row>
    <row r="69" spans="1:60" s="501" customFormat="1" ht="25" customHeight="1" x14ac:dyDescent="0.2">
      <c r="A69" s="480"/>
      <c r="B69" s="481"/>
      <c r="C69" s="482"/>
      <c r="D69" s="510"/>
      <c r="E69" s="511"/>
      <c r="F69" s="485"/>
      <c r="G69" s="508"/>
      <c r="H69" s="549" t="s">
        <v>10</v>
      </c>
      <c r="I69" s="550"/>
      <c r="J69" s="486"/>
      <c r="K69" s="536" t="str">
        <f>IF($H69='Relation tâches &amp; compétences'!$F$8,'Relation tâches &amp; compétences'!$H$8,IF($H69='Relation tâches &amp; compétences'!$F$9,'Relation tâches &amp; compétences'!$H$9,IF($H69='Relation tâches &amp; compétences'!$F$10,'Relation tâches &amp; compétences'!$H$10,IF($H69='Relation tâches &amp; compétences'!$F$11,'Relation tâches &amp; compétences'!$H$11,IF($H69='Relation tâches &amp; compétences'!$F$12,'Relation tâches &amp; compétences'!$H$12,IF($H69='Relation tâches &amp; compétences'!#REF!,'Relation tâches &amp; compétences'!#REF!,IF($H69='Relation tâches &amp; compétences'!#REF!,'Relation tâches &amp; compétences'!#REF!,IF($H69='Relation tâches &amp; compétences'!#REF!,'Relation tâches &amp; compétences'!#REF!))))))))</f>
        <v>?</v>
      </c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8"/>
      <c r="AB69" s="487"/>
      <c r="AC69" s="234" t="s">
        <v>10</v>
      </c>
      <c r="AD69" s="488"/>
      <c r="AE69" s="539" t="str">
        <f t="shared" si="0"/>
        <v/>
      </c>
      <c r="AF69" s="540"/>
      <c r="AG69" s="540"/>
      <c r="AH69" s="541"/>
      <c r="AI69" s="489"/>
      <c r="AJ69" s="88"/>
      <c r="AK69" s="490"/>
      <c r="AL69" s="491"/>
      <c r="AM69" s="492"/>
      <c r="AN69" s="492"/>
      <c r="AO69" s="492"/>
      <c r="AP69" s="492"/>
      <c r="AQ69" s="492"/>
      <c r="AR69" s="492"/>
      <c r="AS69" s="492"/>
      <c r="AT69" s="513"/>
      <c r="AU69" s="480"/>
      <c r="AV69" s="494"/>
      <c r="AW69" s="494"/>
      <c r="AX69" s="494"/>
      <c r="AY69" s="494"/>
      <c r="AZ69" s="494"/>
      <c r="BA69" s="497"/>
      <c r="BB69" s="497"/>
      <c r="BC69" s="497"/>
      <c r="BD69" s="497"/>
      <c r="BE69" s="497"/>
      <c r="BF69" s="498"/>
      <c r="BG69" s="499"/>
      <c r="BH69" s="500"/>
    </row>
    <row r="70" spans="1:60" s="501" customFormat="1" ht="10" customHeight="1" x14ac:dyDescent="0.2">
      <c r="A70" s="480"/>
      <c r="B70" s="481"/>
      <c r="C70" s="482"/>
      <c r="D70" s="482"/>
      <c r="E70" s="512"/>
      <c r="F70" s="485"/>
      <c r="G70" s="485"/>
      <c r="H70" s="502"/>
      <c r="I70" s="502"/>
      <c r="J70" s="503"/>
      <c r="K70" s="514"/>
      <c r="L70" s="514"/>
      <c r="M70" s="514"/>
      <c r="N70" s="514"/>
      <c r="O70" s="514"/>
      <c r="P70" s="514"/>
      <c r="Q70" s="514"/>
      <c r="R70" s="514"/>
      <c r="S70" s="514"/>
      <c r="T70" s="514"/>
      <c r="U70" s="514"/>
      <c r="V70" s="514"/>
      <c r="W70" s="514"/>
      <c r="X70" s="514"/>
      <c r="Y70" s="514"/>
      <c r="Z70" s="514"/>
      <c r="AA70" s="514"/>
      <c r="AB70" s="487"/>
      <c r="AC70" s="502"/>
      <c r="AD70" s="488"/>
      <c r="AE70" s="505"/>
      <c r="AF70" s="505"/>
      <c r="AG70" s="505"/>
      <c r="AH70" s="505"/>
      <c r="AI70" s="489"/>
      <c r="AJ70" s="506"/>
      <c r="AK70" s="490"/>
      <c r="AL70" s="491"/>
      <c r="AM70" s="492"/>
      <c r="AN70" s="492"/>
      <c r="AO70" s="492"/>
      <c r="AP70" s="492"/>
      <c r="AQ70" s="492"/>
      <c r="AR70" s="492"/>
      <c r="AS70" s="492"/>
      <c r="AT70" s="513"/>
      <c r="AU70" s="480"/>
      <c r="AV70" s="494"/>
      <c r="AW70" s="494"/>
      <c r="AX70" s="494"/>
      <c r="AY70" s="494"/>
      <c r="AZ70" s="494"/>
      <c r="BA70" s="497"/>
      <c r="BB70" s="497"/>
      <c r="BC70" s="497"/>
      <c r="BD70" s="497"/>
      <c r="BE70" s="497"/>
      <c r="BF70" s="498"/>
      <c r="BG70" s="499"/>
      <c r="BH70" s="500"/>
    </row>
    <row r="71" spans="1:60" s="501" customFormat="1" ht="25" customHeight="1" x14ac:dyDescent="0.2">
      <c r="A71" s="480"/>
      <c r="B71" s="481"/>
      <c r="C71" s="482"/>
      <c r="D71" s="510"/>
      <c r="E71" s="511"/>
      <c r="F71" s="485"/>
      <c r="G71" s="508"/>
      <c r="H71" s="549" t="s">
        <v>10</v>
      </c>
      <c r="I71" s="550"/>
      <c r="J71" s="486"/>
      <c r="K71" s="536" t="str">
        <f>IF($H71='Relation tâches &amp; compétences'!$F$8,'Relation tâches &amp; compétences'!$H$8,IF($H71='Relation tâches &amp; compétences'!$F$9,'Relation tâches &amp; compétences'!$H$9,IF($H71='Relation tâches &amp; compétences'!$F$10,'Relation tâches &amp; compétences'!$H$10,IF($H71='Relation tâches &amp; compétences'!$F$11,'Relation tâches &amp; compétences'!$H$11,IF($H71='Relation tâches &amp; compétences'!$F$12,'Relation tâches &amp; compétences'!$H$12,IF($H71='Relation tâches &amp; compétences'!#REF!,'Relation tâches &amp; compétences'!#REF!,IF($H71='Relation tâches &amp; compétences'!#REF!,'Relation tâches &amp; compétences'!#REF!,IF($H71='Relation tâches &amp; compétences'!#REF!,'Relation tâches &amp; compétences'!#REF!))))))))</f>
        <v>?</v>
      </c>
      <c r="L71" s="537"/>
      <c r="M71" s="537"/>
      <c r="N71" s="537"/>
      <c r="O71" s="537"/>
      <c r="P71" s="537"/>
      <c r="Q71" s="537"/>
      <c r="R71" s="537"/>
      <c r="S71" s="537"/>
      <c r="T71" s="537"/>
      <c r="U71" s="537"/>
      <c r="V71" s="537"/>
      <c r="W71" s="537"/>
      <c r="X71" s="537"/>
      <c r="Y71" s="537"/>
      <c r="Z71" s="537"/>
      <c r="AA71" s="538"/>
      <c r="AB71" s="487"/>
      <c r="AC71" s="234" t="s">
        <v>10</v>
      </c>
      <c r="AD71" s="488"/>
      <c r="AE71" s="539" t="str">
        <f t="shared" si="0"/>
        <v/>
      </c>
      <c r="AF71" s="540"/>
      <c r="AG71" s="540"/>
      <c r="AH71" s="541"/>
      <c r="AI71" s="489"/>
      <c r="AJ71" s="88"/>
      <c r="AK71" s="490"/>
      <c r="AL71" s="491"/>
      <c r="AM71" s="492"/>
      <c r="AN71" s="492"/>
      <c r="AO71" s="492"/>
      <c r="AP71" s="492"/>
      <c r="AQ71" s="492"/>
      <c r="AR71" s="492"/>
      <c r="AS71" s="492"/>
      <c r="AT71" s="513"/>
      <c r="AU71" s="480"/>
      <c r="AV71" s="494"/>
      <c r="AW71" s="494"/>
      <c r="AX71" s="494"/>
      <c r="AY71" s="494"/>
      <c r="AZ71" s="494"/>
      <c r="BA71" s="497"/>
      <c r="BB71" s="497"/>
      <c r="BC71" s="497"/>
      <c r="BD71" s="497"/>
      <c r="BE71" s="497"/>
      <c r="BF71" s="498"/>
      <c r="BG71" s="499"/>
      <c r="BH71" s="500"/>
    </row>
    <row r="72" spans="1:60" s="17" customFormat="1" ht="10" customHeight="1" x14ac:dyDescent="0.2">
      <c r="A72" s="14"/>
      <c r="B72" s="22"/>
      <c r="C72" s="40"/>
      <c r="D72" s="40"/>
      <c r="E72" s="255"/>
      <c r="F72" s="111"/>
      <c r="G72" s="111"/>
      <c r="H72" s="284"/>
      <c r="I72" s="284"/>
      <c r="J72" s="285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3"/>
      <c r="AC72" s="284"/>
      <c r="AD72" s="220"/>
      <c r="AE72" s="318"/>
      <c r="AF72" s="318"/>
      <c r="AG72" s="318"/>
      <c r="AH72" s="318"/>
      <c r="AI72" s="73"/>
      <c r="AJ72" s="287"/>
      <c r="AK72" s="1"/>
      <c r="AL72" s="74"/>
      <c r="AM72" s="2"/>
      <c r="AN72" s="2"/>
      <c r="AO72" s="2"/>
      <c r="AP72" s="2"/>
      <c r="AQ72" s="2"/>
      <c r="AR72" s="2"/>
      <c r="AS72" s="2"/>
      <c r="AT72" s="23"/>
      <c r="AU72" s="14"/>
      <c r="AV72" s="75"/>
      <c r="AW72" s="75"/>
      <c r="AX72" s="75"/>
      <c r="AY72" s="75"/>
      <c r="AZ72" s="75"/>
      <c r="BA72" s="69"/>
      <c r="BB72" s="69"/>
      <c r="BC72" s="69"/>
      <c r="BD72" s="69"/>
      <c r="BE72" s="69"/>
      <c r="BF72" s="70"/>
      <c r="BG72" s="100"/>
      <c r="BH72" s="101"/>
    </row>
    <row r="73" spans="1:60" s="17" customFormat="1" ht="0.75" customHeight="1" x14ac:dyDescent="0.2">
      <c r="A73" s="14"/>
      <c r="B73" s="22"/>
      <c r="C73" s="40"/>
      <c r="D73" s="49"/>
      <c r="E73" s="273"/>
      <c r="F73" s="111"/>
      <c r="G73" s="145"/>
      <c r="H73" s="294"/>
      <c r="I73" s="294"/>
      <c r="J73" s="28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83"/>
      <c r="AC73" s="294"/>
      <c r="AD73" s="294"/>
      <c r="AE73" s="295"/>
      <c r="AF73" s="295"/>
      <c r="AG73" s="295"/>
      <c r="AH73" s="295"/>
      <c r="AI73" s="295"/>
      <c r="AJ73" s="295"/>
      <c r="AK73" s="295"/>
      <c r="AL73" s="74"/>
      <c r="AM73" s="2"/>
      <c r="AN73" s="2"/>
      <c r="AO73" s="2"/>
      <c r="AP73" s="2"/>
      <c r="AQ73" s="2"/>
      <c r="AR73" s="2"/>
      <c r="AS73" s="2"/>
      <c r="AT73" s="23"/>
      <c r="AU73" s="14"/>
      <c r="AV73" s="75"/>
      <c r="AW73" s="75"/>
      <c r="AX73" s="75"/>
      <c r="AY73" s="75"/>
      <c r="AZ73" s="75"/>
      <c r="BA73" s="69"/>
      <c r="BB73" s="69"/>
      <c r="BC73" s="69"/>
      <c r="BD73" s="69"/>
      <c r="BE73" s="69"/>
      <c r="BF73" s="70"/>
      <c r="BG73" s="100"/>
      <c r="BH73" s="101"/>
    </row>
    <row r="74" spans="1:60" s="17" customFormat="1" ht="20" customHeight="1" x14ac:dyDescent="0.2">
      <c r="A74" s="14"/>
      <c r="B74" s="22"/>
      <c r="C74" s="40"/>
      <c r="D74" s="49"/>
      <c r="E74" s="273"/>
      <c r="F74" s="111"/>
      <c r="G74" s="145"/>
      <c r="H74" s="294"/>
      <c r="I74" s="294"/>
      <c r="J74" s="28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83"/>
      <c r="AC74" s="294"/>
      <c r="AD74" s="383"/>
      <c r="AE74" s="296"/>
      <c r="AF74" s="296"/>
      <c r="AG74" s="296"/>
      <c r="AH74" s="296"/>
      <c r="AI74" s="73"/>
      <c r="AJ74" s="293"/>
      <c r="AK74" s="1"/>
      <c r="AL74" s="74"/>
      <c r="AM74" s="2"/>
      <c r="AN74" s="2"/>
      <c r="AO74" s="2"/>
      <c r="AP74" s="2"/>
      <c r="AQ74" s="2"/>
      <c r="AR74" s="2"/>
      <c r="AS74" s="2"/>
      <c r="AT74" s="23"/>
      <c r="AU74" s="14"/>
      <c r="AV74" s="75"/>
      <c r="AW74" s="75"/>
      <c r="AX74" s="75"/>
      <c r="AY74" s="75"/>
      <c r="AZ74" s="75"/>
      <c r="BA74" s="69"/>
      <c r="BB74" s="69"/>
      <c r="BC74" s="69"/>
      <c r="BD74" s="69"/>
      <c r="BE74" s="69"/>
      <c r="BF74" s="70"/>
      <c r="BG74" s="100"/>
      <c r="BH74" s="101"/>
    </row>
    <row r="75" spans="1:60" s="17" customFormat="1" ht="24.75" customHeight="1" x14ac:dyDescent="0.2">
      <c r="A75" s="14"/>
      <c r="B75" s="22"/>
      <c r="C75" s="40"/>
      <c r="D75" s="49"/>
      <c r="E75" s="519" t="s">
        <v>5</v>
      </c>
      <c r="F75" s="520"/>
      <c r="G75" s="521" t="s">
        <v>23</v>
      </c>
      <c r="H75" s="542" t="str">
        <f>'Relation tâches &amp; compétences'!B14</f>
        <v>A3</v>
      </c>
      <c r="I75" s="543"/>
      <c r="J75" s="281"/>
      <c r="K75" s="548" t="str">
        <f>'Relation tâches &amp; compétences'!D14</f>
        <v>Mise en service d'une installation</v>
      </c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99"/>
      <c r="AC75" s="137"/>
      <c r="AD75" s="383"/>
      <c r="AE75" s="529" t="s">
        <v>42</v>
      </c>
      <c r="AF75" s="530"/>
      <c r="AG75" s="530"/>
      <c r="AH75" s="531"/>
      <c r="AI75" s="1"/>
      <c r="AJ75" s="1"/>
      <c r="AK75" s="1"/>
      <c r="AL75" s="74"/>
      <c r="AM75" s="2"/>
      <c r="AN75" s="2"/>
      <c r="AO75" s="2"/>
      <c r="AP75" s="2"/>
      <c r="AQ75" s="2"/>
      <c r="AR75" s="2"/>
      <c r="AS75" s="2"/>
      <c r="AT75" s="23"/>
      <c r="AU75" s="14"/>
      <c r="AV75" s="75"/>
      <c r="AW75" s="75"/>
      <c r="AX75" s="75"/>
      <c r="AY75" s="75"/>
      <c r="AZ75" s="75"/>
      <c r="BA75" s="69"/>
      <c r="BB75" s="69"/>
      <c r="BC75" s="69"/>
      <c r="BD75" s="69"/>
      <c r="BE75" s="69"/>
      <c r="BF75" s="70"/>
      <c r="BG75" s="100"/>
      <c r="BH75" s="101"/>
    </row>
    <row r="76" spans="1:60" s="17" customFormat="1" ht="10" customHeight="1" x14ac:dyDescent="0.2">
      <c r="A76" s="14"/>
      <c r="B76" s="22"/>
      <c r="C76" s="40"/>
      <c r="D76" s="49"/>
      <c r="E76" s="519"/>
      <c r="F76" s="520"/>
      <c r="G76" s="521"/>
      <c r="H76" s="544"/>
      <c r="I76" s="545"/>
      <c r="J76" s="281"/>
      <c r="K76" s="548"/>
      <c r="L76" s="548"/>
      <c r="M76" s="548"/>
      <c r="N76" s="548"/>
      <c r="O76" s="548"/>
      <c r="P76" s="548"/>
      <c r="Q76" s="548"/>
      <c r="R76" s="548"/>
      <c r="S76" s="548"/>
      <c r="T76" s="548"/>
      <c r="U76" s="548"/>
      <c r="V76" s="548"/>
      <c r="W76" s="548"/>
      <c r="X76" s="548"/>
      <c r="Y76" s="548"/>
      <c r="Z76" s="548"/>
      <c r="AA76" s="548"/>
      <c r="AB76" s="136"/>
      <c r="AC76" s="532" t="s">
        <v>44</v>
      </c>
      <c r="AD76" s="383"/>
      <c r="AE76" s="111"/>
      <c r="AF76" s="111"/>
      <c r="AG76" s="111"/>
      <c r="AH76" s="111"/>
      <c r="AI76" s="1"/>
      <c r="AJ76" s="1"/>
      <c r="AK76" s="1"/>
      <c r="AL76" s="74"/>
      <c r="AM76" s="2"/>
      <c r="AN76" s="2"/>
      <c r="AO76" s="2"/>
      <c r="AP76" s="2"/>
      <c r="AQ76" s="2"/>
      <c r="AR76" s="2"/>
      <c r="AS76" s="2"/>
      <c r="AT76" s="23"/>
      <c r="AU76" s="14"/>
      <c r="AV76" s="75"/>
      <c r="AW76" s="75"/>
      <c r="AX76" s="75"/>
      <c r="AY76" s="75"/>
      <c r="AZ76" s="75"/>
      <c r="BA76" s="69"/>
      <c r="BB76" s="69"/>
      <c r="BC76" s="69"/>
      <c r="BD76" s="69"/>
      <c r="BE76" s="69"/>
      <c r="BF76" s="70"/>
      <c r="BG76" s="100"/>
      <c r="BH76" s="101"/>
    </row>
    <row r="77" spans="1:60" s="17" customFormat="1" ht="10" customHeight="1" x14ac:dyDescent="0.2">
      <c r="A77" s="14"/>
      <c r="B77" s="22"/>
      <c r="C77" s="40"/>
      <c r="D77" s="49"/>
      <c r="E77" s="519"/>
      <c r="F77" s="520"/>
      <c r="G77" s="521"/>
      <c r="H77" s="546"/>
      <c r="I77" s="547"/>
      <c r="J77" s="281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  <c r="AA77" s="548"/>
      <c r="AB77" s="136"/>
      <c r="AC77" s="533"/>
      <c r="AD77" s="383"/>
      <c r="AE77" s="314" t="s">
        <v>3</v>
      </c>
      <c r="AF77" s="315" t="s">
        <v>4</v>
      </c>
      <c r="AG77" s="316" t="s">
        <v>1</v>
      </c>
      <c r="AH77" s="317" t="s">
        <v>2</v>
      </c>
      <c r="AI77" s="1"/>
      <c r="AJ77" s="97"/>
      <c r="AK77" s="1"/>
      <c r="AL77" s="74"/>
      <c r="AM77" s="2"/>
      <c r="AN77" s="2"/>
      <c r="AO77" s="2"/>
      <c r="AP77" s="2"/>
      <c r="AQ77" s="2"/>
      <c r="AR77" s="2"/>
      <c r="AS77" s="2"/>
      <c r="AT77" s="23"/>
      <c r="AU77" s="14"/>
      <c r="AV77" s="75"/>
      <c r="AW77" s="75"/>
      <c r="AX77" s="75"/>
      <c r="AY77" s="75"/>
      <c r="AZ77" s="75"/>
      <c r="BA77" s="69"/>
      <c r="BB77" s="69"/>
      <c r="BC77" s="69"/>
      <c r="BD77" s="69"/>
      <c r="BE77" s="69"/>
      <c r="BF77" s="70"/>
      <c r="BG77" s="100"/>
      <c r="BH77" s="101"/>
    </row>
    <row r="78" spans="1:60" s="17" customFormat="1" ht="10" customHeight="1" x14ac:dyDescent="0.2">
      <c r="A78" s="14"/>
      <c r="B78" s="22"/>
      <c r="C78" s="40"/>
      <c r="D78" s="49"/>
      <c r="E78" s="271"/>
      <c r="F78" s="267"/>
      <c r="G78" s="102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36"/>
      <c r="AC78" s="136"/>
      <c r="AD78" s="383"/>
      <c r="AE78" s="1"/>
      <c r="AF78" s="1"/>
      <c r="AG78" s="1"/>
      <c r="AH78" s="1"/>
      <c r="AI78" s="1"/>
      <c r="AJ78" s="1"/>
      <c r="AK78" s="1"/>
      <c r="AL78" s="74"/>
      <c r="AM78" s="2"/>
      <c r="AN78" s="2"/>
      <c r="AO78" s="2"/>
      <c r="AP78" s="2"/>
      <c r="AQ78" s="2"/>
      <c r="AR78" s="2"/>
      <c r="AS78" s="2"/>
      <c r="AT78" s="23"/>
      <c r="AU78" s="14"/>
      <c r="AV78" s="75"/>
      <c r="AW78" s="75"/>
      <c r="AX78" s="75"/>
      <c r="AY78" s="75"/>
      <c r="AZ78" s="75"/>
      <c r="BA78" s="69"/>
      <c r="BB78" s="69"/>
      <c r="BC78" s="69"/>
      <c r="BD78" s="69"/>
      <c r="BE78" s="69"/>
      <c r="BF78" s="70"/>
      <c r="BG78" s="100"/>
      <c r="BH78" s="101"/>
    </row>
    <row r="79" spans="1:60" s="501" customFormat="1" ht="25" customHeight="1" x14ac:dyDescent="0.2">
      <c r="A79" s="480"/>
      <c r="B79" s="481"/>
      <c r="C79" s="482"/>
      <c r="D79" s="510"/>
      <c r="E79" s="512"/>
      <c r="F79" s="485"/>
      <c r="G79" s="485"/>
      <c r="H79" s="549" t="s">
        <v>10</v>
      </c>
      <c r="I79" s="550"/>
      <c r="J79" s="486"/>
      <c r="K79" s="536" t="str">
        <f>IF($H79='Relation tâches &amp; compétences'!$F$13,'Relation tâches &amp; compétences'!$H$13,IF($H79='Relation tâches &amp; compétences'!$F$14,'Relation tâches &amp; compétences'!$H$14,IF($H79='Relation tâches &amp; compétences'!$F$15,'Relation tâches &amp; compétences'!$H$15)))</f>
        <v>?</v>
      </c>
      <c r="L79" s="537"/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8"/>
      <c r="AB79" s="487"/>
      <c r="AC79" s="234" t="s">
        <v>10</v>
      </c>
      <c r="AD79" s="488"/>
      <c r="AE79" s="539" t="str">
        <f t="shared" ref="AE79" si="1">REPT("g",(AJ79))</f>
        <v/>
      </c>
      <c r="AF79" s="540"/>
      <c r="AG79" s="540"/>
      <c r="AH79" s="541"/>
      <c r="AI79" s="489"/>
      <c r="AJ79" s="88"/>
      <c r="AK79" s="490"/>
      <c r="AL79" s="491"/>
      <c r="AM79" s="492"/>
      <c r="AN79" s="492"/>
      <c r="AO79" s="492"/>
      <c r="AP79" s="492"/>
      <c r="AQ79" s="492"/>
      <c r="AR79" s="492"/>
      <c r="AS79" s="492"/>
      <c r="AT79" s="513"/>
      <c r="AU79" s="480"/>
      <c r="AV79" s="494"/>
      <c r="AW79" s="494"/>
      <c r="AX79" s="494"/>
      <c r="AY79" s="494"/>
      <c r="AZ79" s="494"/>
      <c r="BA79" s="497"/>
      <c r="BB79" s="497"/>
      <c r="BC79" s="497"/>
      <c r="BD79" s="497"/>
      <c r="BE79" s="497"/>
      <c r="BF79" s="498"/>
      <c r="BG79" s="499"/>
      <c r="BH79" s="500"/>
    </row>
    <row r="80" spans="1:60" s="501" customFormat="1" ht="10" customHeight="1" x14ac:dyDescent="0.2">
      <c r="A80" s="480"/>
      <c r="B80" s="481"/>
      <c r="C80" s="482"/>
      <c r="D80" s="510"/>
      <c r="E80" s="512"/>
      <c r="F80" s="485"/>
      <c r="G80" s="485"/>
      <c r="H80" s="502"/>
      <c r="I80" s="502"/>
      <c r="J80" s="503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514"/>
      <c r="Z80" s="514"/>
      <c r="AA80" s="514"/>
      <c r="AB80" s="487"/>
      <c r="AC80" s="502"/>
      <c r="AD80" s="488"/>
      <c r="AE80" s="505"/>
      <c r="AF80" s="505"/>
      <c r="AG80" s="505"/>
      <c r="AH80" s="505"/>
      <c r="AI80" s="489"/>
      <c r="AJ80" s="506"/>
      <c r="AK80" s="490"/>
      <c r="AL80" s="491"/>
      <c r="AM80" s="492"/>
      <c r="AN80" s="492"/>
      <c r="AO80" s="492"/>
      <c r="AP80" s="492"/>
      <c r="AQ80" s="492"/>
      <c r="AR80" s="492"/>
      <c r="AS80" s="492"/>
      <c r="AT80" s="513"/>
      <c r="AU80" s="480"/>
      <c r="AV80" s="494"/>
      <c r="AW80" s="494"/>
      <c r="AX80" s="494"/>
      <c r="AY80" s="494"/>
      <c r="AZ80" s="494"/>
      <c r="BA80" s="497"/>
      <c r="BB80" s="497"/>
      <c r="BC80" s="497"/>
      <c r="BD80" s="497"/>
      <c r="BE80" s="497"/>
      <c r="BF80" s="498"/>
      <c r="BG80" s="499"/>
      <c r="BH80" s="500"/>
    </row>
    <row r="81" spans="1:60" s="501" customFormat="1" ht="25" customHeight="1" x14ac:dyDescent="0.2">
      <c r="A81" s="480"/>
      <c r="B81" s="481"/>
      <c r="C81" s="482"/>
      <c r="D81" s="510"/>
      <c r="E81" s="511"/>
      <c r="F81" s="485"/>
      <c r="G81" s="508"/>
      <c r="H81" s="549" t="s">
        <v>10</v>
      </c>
      <c r="I81" s="550"/>
      <c r="J81" s="486"/>
      <c r="K81" s="536" t="str">
        <f>IF($H81='Relation tâches &amp; compétences'!$F$13,'Relation tâches &amp; compétences'!$H$13,IF($H81='Relation tâches &amp; compétences'!$F$14,'Relation tâches &amp; compétences'!$H$14,IF($H81='Relation tâches &amp; compétences'!$F$15,'Relation tâches &amp; compétences'!$H$15)))</f>
        <v>?</v>
      </c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537"/>
      <c r="Z81" s="537"/>
      <c r="AA81" s="538"/>
      <c r="AB81" s="487"/>
      <c r="AC81" s="234" t="s">
        <v>10</v>
      </c>
      <c r="AD81" s="488"/>
      <c r="AE81" s="539" t="str">
        <f t="shared" ref="AE81" si="2">REPT("g",(AJ81))</f>
        <v/>
      </c>
      <c r="AF81" s="540"/>
      <c r="AG81" s="540"/>
      <c r="AH81" s="541"/>
      <c r="AI81" s="489"/>
      <c r="AJ81" s="88"/>
      <c r="AK81" s="490"/>
      <c r="AL81" s="491"/>
      <c r="AM81" s="492"/>
      <c r="AN81" s="492"/>
      <c r="AO81" s="492"/>
      <c r="AP81" s="492"/>
      <c r="AQ81" s="492"/>
      <c r="AR81" s="492"/>
      <c r="AS81" s="492"/>
      <c r="AT81" s="513"/>
      <c r="AU81" s="480"/>
      <c r="AV81" s="494"/>
      <c r="AW81" s="494"/>
      <c r="AX81" s="494"/>
      <c r="AY81" s="494"/>
      <c r="AZ81" s="494"/>
      <c r="BA81" s="497"/>
      <c r="BB81" s="497"/>
      <c r="BC81" s="497"/>
      <c r="BD81" s="497"/>
      <c r="BE81" s="497"/>
      <c r="BF81" s="498"/>
      <c r="BG81" s="499"/>
      <c r="BH81" s="500"/>
    </row>
    <row r="82" spans="1:60" s="17" customFormat="1" ht="20" customHeight="1" x14ac:dyDescent="0.2">
      <c r="A82" s="14"/>
      <c r="B82" s="22"/>
      <c r="C82" s="40"/>
      <c r="D82" s="40"/>
      <c r="E82" s="255"/>
      <c r="F82" s="111"/>
      <c r="G82" s="11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83"/>
      <c r="AD82" s="602"/>
      <c r="AE82" s="602"/>
      <c r="AF82" s="602"/>
      <c r="AG82" s="602"/>
      <c r="AH82" s="602"/>
      <c r="AI82" s="602"/>
      <c r="AJ82" s="602"/>
      <c r="AK82" s="1"/>
      <c r="AL82" s="74"/>
      <c r="AM82" s="2"/>
      <c r="AN82" s="2"/>
      <c r="AO82" s="2"/>
      <c r="AP82" s="2"/>
      <c r="AQ82" s="2"/>
      <c r="AR82" s="2"/>
      <c r="AS82" s="2"/>
      <c r="AT82" s="23"/>
      <c r="AU82" s="14"/>
      <c r="AV82" s="75"/>
      <c r="AW82" s="75"/>
      <c r="AX82" s="75"/>
      <c r="AY82" s="75"/>
      <c r="AZ82" s="75"/>
      <c r="BA82" s="69"/>
      <c r="BB82" s="69"/>
      <c r="BC82" s="69"/>
      <c r="BD82" s="69"/>
      <c r="BE82" s="69"/>
      <c r="BF82" s="70"/>
      <c r="BG82" s="100"/>
      <c r="BH82" s="101"/>
    </row>
    <row r="83" spans="1:60" ht="34" customHeight="1" x14ac:dyDescent="0.2">
      <c r="B83" s="22"/>
      <c r="C83" s="518"/>
      <c r="D83" s="518"/>
      <c r="E83" s="519" t="s">
        <v>5</v>
      </c>
      <c r="F83" s="520"/>
      <c r="G83" s="521" t="s">
        <v>23</v>
      </c>
      <c r="H83" s="522" t="str">
        <f>'Relation tâches &amp; compétences'!B17</f>
        <v>A4</v>
      </c>
      <c r="I83" s="523"/>
      <c r="J83" s="281"/>
      <c r="K83" s="528" t="str">
        <f>'Relation tâches &amp; compétences'!D17</f>
        <v>Intervention d'amélioration de l'efficacité énergétique et de dépannage</v>
      </c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99"/>
      <c r="AC83" s="137"/>
      <c r="AD83" s="468"/>
      <c r="AE83" s="529" t="s">
        <v>42</v>
      </c>
      <c r="AF83" s="530"/>
      <c r="AG83" s="530"/>
      <c r="AH83" s="531"/>
      <c r="AI83" s="1"/>
      <c r="AJ83" s="1"/>
      <c r="AK83" s="1"/>
      <c r="AL83" s="22"/>
      <c r="AM83" s="40"/>
      <c r="AN83" s="40"/>
      <c r="AO83" s="40"/>
      <c r="AP83" s="40"/>
      <c r="AQ83" s="11"/>
      <c r="AR83" s="11"/>
      <c r="AS83" s="2"/>
      <c r="AT83" s="23"/>
      <c r="AV83" s="72"/>
      <c r="AW83" s="46"/>
      <c r="AX83" s="46"/>
      <c r="AY83" s="46"/>
      <c r="AZ83" s="46"/>
      <c r="BA83" s="46"/>
      <c r="BB83" s="46"/>
    </row>
    <row r="84" spans="1:60" ht="15.5" customHeight="1" x14ac:dyDescent="0.2">
      <c r="B84" s="22"/>
      <c r="C84" s="96"/>
      <c r="D84" s="96"/>
      <c r="E84" s="519"/>
      <c r="F84" s="520"/>
      <c r="G84" s="521"/>
      <c r="H84" s="524"/>
      <c r="I84" s="525"/>
      <c r="J84" s="281"/>
      <c r="K84" s="528"/>
      <c r="L84" s="528"/>
      <c r="M84" s="528"/>
      <c r="N84" s="528"/>
      <c r="O84" s="528"/>
      <c r="P84" s="528"/>
      <c r="Q84" s="528"/>
      <c r="R84" s="528"/>
      <c r="S84" s="528"/>
      <c r="T84" s="528"/>
      <c r="U84" s="528"/>
      <c r="V84" s="528"/>
      <c r="W84" s="528"/>
      <c r="X84" s="528"/>
      <c r="Y84" s="528"/>
      <c r="Z84" s="528"/>
      <c r="AA84" s="528"/>
      <c r="AB84" s="136"/>
      <c r="AC84" s="532" t="s">
        <v>44</v>
      </c>
      <c r="AD84" s="468"/>
      <c r="AE84" s="111"/>
      <c r="AF84" s="111"/>
      <c r="AG84" s="111"/>
      <c r="AH84" s="111"/>
      <c r="AI84" s="1"/>
      <c r="AJ84" s="1"/>
      <c r="AK84" s="1"/>
      <c r="AL84" s="22"/>
      <c r="AM84" s="40"/>
      <c r="AN84" s="40"/>
      <c r="AO84" s="40"/>
      <c r="AP84" s="40"/>
      <c r="AQ84" s="11"/>
      <c r="AR84" s="11"/>
      <c r="AS84" s="2"/>
      <c r="AT84" s="23"/>
      <c r="AV84" s="72"/>
      <c r="AW84" s="46"/>
      <c r="AX84" s="46"/>
      <c r="AY84" s="46"/>
      <c r="AZ84" s="46"/>
      <c r="BA84" s="46"/>
      <c r="BB84" s="46"/>
    </row>
    <row r="85" spans="1:60" ht="10" customHeight="1" x14ac:dyDescent="0.2">
      <c r="B85" s="22"/>
      <c r="C85" s="96"/>
      <c r="D85" s="96"/>
      <c r="E85" s="519"/>
      <c r="F85" s="520"/>
      <c r="G85" s="521"/>
      <c r="H85" s="526"/>
      <c r="I85" s="527"/>
      <c r="J85" s="281"/>
      <c r="K85" s="528"/>
      <c r="L85" s="528"/>
      <c r="M85" s="528"/>
      <c r="N85" s="528"/>
      <c r="O85" s="528"/>
      <c r="P85" s="528"/>
      <c r="Q85" s="528"/>
      <c r="R85" s="528"/>
      <c r="S85" s="528"/>
      <c r="T85" s="528"/>
      <c r="U85" s="528"/>
      <c r="V85" s="528"/>
      <c r="W85" s="528"/>
      <c r="X85" s="528"/>
      <c r="Y85" s="528"/>
      <c r="Z85" s="528"/>
      <c r="AA85" s="528"/>
      <c r="AB85" s="136"/>
      <c r="AC85" s="533"/>
      <c r="AD85" s="468"/>
      <c r="AE85" s="314" t="s">
        <v>3</v>
      </c>
      <c r="AF85" s="315" t="s">
        <v>4</v>
      </c>
      <c r="AG85" s="316" t="s">
        <v>1</v>
      </c>
      <c r="AH85" s="317" t="s">
        <v>2</v>
      </c>
      <c r="AI85" s="1"/>
      <c r="AJ85" s="97"/>
      <c r="AK85" s="1"/>
      <c r="AL85" s="22"/>
      <c r="AM85" s="40"/>
      <c r="AN85" s="40"/>
      <c r="AO85" s="40"/>
      <c r="AP85" s="40"/>
      <c r="AQ85" s="11"/>
      <c r="AR85" s="11"/>
      <c r="AS85" s="2"/>
      <c r="AT85" s="23"/>
      <c r="AV85" s="72"/>
      <c r="AW85" s="46"/>
      <c r="AX85" s="46"/>
      <c r="AY85" s="46"/>
      <c r="AZ85" s="46"/>
      <c r="BA85" s="46"/>
      <c r="BB85" s="46"/>
    </row>
    <row r="86" spans="1:60" ht="10" customHeight="1" x14ac:dyDescent="0.2">
      <c r="B86" s="22"/>
      <c r="C86" s="96"/>
      <c r="D86" s="96"/>
      <c r="E86" s="271"/>
      <c r="F86" s="267"/>
      <c r="G86" s="102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36"/>
      <c r="AC86" s="136"/>
      <c r="AD86" s="468"/>
      <c r="AE86" s="1"/>
      <c r="AF86" s="1"/>
      <c r="AG86" s="1"/>
      <c r="AH86" s="1"/>
      <c r="AI86" s="1"/>
      <c r="AJ86" s="1"/>
      <c r="AK86" s="1"/>
      <c r="AL86" s="22"/>
      <c r="AM86" s="40"/>
      <c r="AN86" s="40"/>
      <c r="AO86" s="40"/>
      <c r="AP86" s="40"/>
      <c r="AQ86" s="11"/>
      <c r="AR86" s="11"/>
      <c r="AS86" s="2"/>
      <c r="AT86" s="23"/>
      <c r="AV86" s="72"/>
      <c r="AW86" s="46"/>
      <c r="AX86" s="46"/>
      <c r="AY86" s="46"/>
      <c r="AZ86" s="46"/>
      <c r="BA86" s="46"/>
      <c r="BB86" s="46"/>
    </row>
    <row r="87" spans="1:60" s="501" customFormat="1" ht="24.75" customHeight="1" x14ac:dyDescent="0.2">
      <c r="A87" s="480"/>
      <c r="B87" s="481"/>
      <c r="C87" s="482"/>
      <c r="D87" s="482"/>
      <c r="E87" s="512"/>
      <c r="F87" s="485"/>
      <c r="G87" s="485"/>
      <c r="H87" s="534" t="s">
        <v>10</v>
      </c>
      <c r="I87" s="535"/>
      <c r="J87" s="486"/>
      <c r="K87" s="536" t="str">
        <f>IF($H87='Relation tâches &amp; compétences'!$F$16,'Relation tâches &amp; compétences'!$H$16,IF($H87='Relation tâches &amp; compétences'!$F$17,'Relation tâches &amp; compétences'!$H$17,IF($H87='Relation tâches &amp; compétences'!$F$18,'Relation tâches &amp; compétences'!$H$18)))</f>
        <v>?</v>
      </c>
      <c r="L87" s="537"/>
      <c r="M87" s="537"/>
      <c r="N87" s="537"/>
      <c r="O87" s="537"/>
      <c r="P87" s="537"/>
      <c r="Q87" s="537"/>
      <c r="R87" s="537"/>
      <c r="S87" s="537"/>
      <c r="T87" s="537"/>
      <c r="U87" s="537"/>
      <c r="V87" s="537"/>
      <c r="W87" s="537"/>
      <c r="X87" s="537"/>
      <c r="Y87" s="537"/>
      <c r="Z87" s="537"/>
      <c r="AA87" s="538"/>
      <c r="AB87" s="487"/>
      <c r="AC87" s="234" t="s">
        <v>10</v>
      </c>
      <c r="AD87" s="488"/>
      <c r="AE87" s="539" t="str">
        <f t="shared" ref="AE87" si="3">REPT("g",(AJ87))</f>
        <v/>
      </c>
      <c r="AF87" s="540"/>
      <c r="AG87" s="540"/>
      <c r="AH87" s="541"/>
      <c r="AI87" s="489"/>
      <c r="AJ87" s="88"/>
      <c r="AK87" s="490"/>
      <c r="AL87" s="491"/>
      <c r="AM87" s="492"/>
      <c r="AN87" s="492"/>
      <c r="AO87" s="492"/>
      <c r="AP87" s="492"/>
      <c r="AQ87" s="492"/>
      <c r="AR87" s="492"/>
      <c r="AS87" s="492"/>
      <c r="AT87" s="513"/>
      <c r="AU87" s="480"/>
      <c r="AV87" s="494"/>
      <c r="AW87" s="494"/>
      <c r="AX87" s="494"/>
      <c r="AY87" s="494"/>
      <c r="AZ87" s="494"/>
      <c r="BA87" s="497"/>
      <c r="BB87" s="497"/>
      <c r="BC87" s="497"/>
      <c r="BD87" s="497"/>
      <c r="BE87" s="497"/>
      <c r="BF87" s="498"/>
      <c r="BG87" s="499"/>
      <c r="BH87" s="500"/>
    </row>
    <row r="88" spans="1:60" s="501" customFormat="1" ht="10" customHeight="1" x14ac:dyDescent="0.2">
      <c r="A88" s="480"/>
      <c r="B88" s="481"/>
      <c r="C88" s="482"/>
      <c r="D88" s="482"/>
      <c r="E88" s="512"/>
      <c r="F88" s="485"/>
      <c r="G88" s="485"/>
      <c r="H88" s="515"/>
      <c r="I88" s="515"/>
      <c r="J88" s="515"/>
      <c r="K88" s="515"/>
      <c r="L88" s="515"/>
      <c r="M88" s="515"/>
      <c r="N88" s="515"/>
      <c r="O88" s="515"/>
      <c r="P88" s="515"/>
      <c r="Q88" s="515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6"/>
      <c r="AC88" s="516"/>
      <c r="AD88" s="488"/>
      <c r="AE88" s="490"/>
      <c r="AF88" s="490"/>
      <c r="AG88" s="490"/>
      <c r="AH88" s="490"/>
      <c r="AI88" s="490"/>
      <c r="AJ88" s="490"/>
      <c r="AK88" s="490"/>
      <c r="AL88" s="491"/>
      <c r="AM88" s="492"/>
      <c r="AN88" s="492"/>
      <c r="AO88" s="492"/>
      <c r="AP88" s="492"/>
      <c r="AQ88" s="492"/>
      <c r="AR88" s="492"/>
      <c r="AS88" s="492"/>
      <c r="AT88" s="513"/>
      <c r="AU88" s="480"/>
      <c r="AV88" s="494"/>
      <c r="AW88" s="494"/>
      <c r="AX88" s="494"/>
      <c r="AY88" s="494"/>
      <c r="AZ88" s="494"/>
      <c r="BA88" s="497"/>
      <c r="BB88" s="497"/>
      <c r="BC88" s="497"/>
      <c r="BD88" s="497"/>
      <c r="BE88" s="497"/>
      <c r="BF88" s="498"/>
      <c r="BG88" s="499"/>
      <c r="BH88" s="500"/>
    </row>
    <row r="89" spans="1:60" s="501" customFormat="1" ht="25" customHeight="1" x14ac:dyDescent="0.2">
      <c r="A89" s="480"/>
      <c r="B89" s="481"/>
      <c r="C89" s="482"/>
      <c r="D89" s="482"/>
      <c r="E89" s="512"/>
      <c r="F89" s="485"/>
      <c r="G89" s="485"/>
      <c r="H89" s="534" t="s">
        <v>10</v>
      </c>
      <c r="I89" s="535"/>
      <c r="J89" s="486"/>
      <c r="K89" s="536" t="str">
        <f>IF($H89='Relation tâches &amp; compétences'!$F$16,'Relation tâches &amp; compétences'!$H$16,IF($H89='Relation tâches &amp; compétences'!$F$17,'Relation tâches &amp; compétences'!$H$17,IF($H89='Relation tâches &amp; compétences'!$F$18,'Relation tâches &amp; compétences'!$H$18)))</f>
        <v>?</v>
      </c>
      <c r="L89" s="537"/>
      <c r="M89" s="537"/>
      <c r="N89" s="537"/>
      <c r="O89" s="537"/>
      <c r="P89" s="537"/>
      <c r="Q89" s="537"/>
      <c r="R89" s="537"/>
      <c r="S89" s="537"/>
      <c r="T89" s="537"/>
      <c r="U89" s="537"/>
      <c r="V89" s="537"/>
      <c r="W89" s="537"/>
      <c r="X89" s="537"/>
      <c r="Y89" s="537"/>
      <c r="Z89" s="537"/>
      <c r="AA89" s="538"/>
      <c r="AB89" s="487"/>
      <c r="AC89" s="234" t="s">
        <v>10</v>
      </c>
      <c r="AD89" s="488"/>
      <c r="AE89" s="539" t="str">
        <f t="shared" ref="AE89" si="4">REPT("g",(AJ89))</f>
        <v/>
      </c>
      <c r="AF89" s="540"/>
      <c r="AG89" s="540"/>
      <c r="AH89" s="541"/>
      <c r="AI89" s="489"/>
      <c r="AJ89" s="88"/>
      <c r="AK89" s="490"/>
      <c r="AL89" s="491"/>
      <c r="AM89" s="492"/>
      <c r="AN89" s="492"/>
      <c r="AO89" s="492"/>
      <c r="AP89" s="492"/>
      <c r="AQ89" s="492"/>
      <c r="AR89" s="492"/>
      <c r="AS89" s="492"/>
      <c r="AT89" s="513"/>
      <c r="AU89" s="480"/>
      <c r="AV89" s="494"/>
      <c r="AW89" s="494"/>
      <c r="AX89" s="494"/>
      <c r="AY89" s="494"/>
      <c r="AZ89" s="494"/>
      <c r="BA89" s="497"/>
      <c r="BB89" s="497"/>
      <c r="BC89" s="497"/>
      <c r="BD89" s="497"/>
      <c r="BE89" s="497"/>
      <c r="BF89" s="498"/>
      <c r="BG89" s="499"/>
      <c r="BH89" s="500"/>
    </row>
    <row r="90" spans="1:60" s="17" customFormat="1" ht="20" customHeight="1" x14ac:dyDescent="0.2">
      <c r="A90" s="14"/>
      <c r="B90" s="22"/>
      <c r="C90" s="40"/>
      <c r="D90" s="40"/>
      <c r="E90" s="255"/>
      <c r="F90" s="111"/>
      <c r="G90" s="11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83"/>
      <c r="AD90" s="602"/>
      <c r="AE90" s="602"/>
      <c r="AF90" s="602"/>
      <c r="AG90" s="602"/>
      <c r="AH90" s="602"/>
      <c r="AI90" s="602"/>
      <c r="AJ90" s="602"/>
      <c r="AK90" s="1"/>
      <c r="AL90" s="74"/>
      <c r="AM90" s="2"/>
      <c r="AN90" s="2"/>
      <c r="AO90" s="2"/>
      <c r="AP90" s="2"/>
      <c r="AQ90" s="2"/>
      <c r="AR90" s="2"/>
      <c r="AS90" s="2"/>
      <c r="AT90" s="23"/>
      <c r="AU90" s="14"/>
      <c r="AV90" s="75"/>
      <c r="AW90" s="75"/>
      <c r="AX90" s="75"/>
      <c r="AY90" s="75"/>
      <c r="AZ90" s="75"/>
      <c r="BA90" s="69"/>
      <c r="BB90" s="69"/>
      <c r="BC90" s="69"/>
      <c r="BD90" s="69"/>
      <c r="BE90" s="69"/>
      <c r="BF90" s="70"/>
      <c r="BG90" s="100"/>
      <c r="BH90" s="101"/>
    </row>
    <row r="91" spans="1:60" ht="25" customHeight="1" x14ac:dyDescent="0.2">
      <c r="B91" s="22"/>
      <c r="C91" s="518"/>
      <c r="D91" s="518"/>
      <c r="E91" s="519" t="s">
        <v>5</v>
      </c>
      <c r="F91" s="520"/>
      <c r="G91" s="521" t="s">
        <v>23</v>
      </c>
      <c r="H91" s="620" t="str">
        <f>'Relation tâches &amp; compétences'!B20</f>
        <v>A5</v>
      </c>
      <c r="I91" s="621"/>
      <c r="J91" s="281"/>
      <c r="K91" s="548" t="str">
        <f>'Relation tâches &amp; compétences'!D20</f>
        <v>Communication</v>
      </c>
      <c r="L91" s="548"/>
      <c r="M91" s="548"/>
      <c r="N91" s="548"/>
      <c r="O91" s="548"/>
      <c r="P91" s="548"/>
      <c r="Q91" s="548"/>
      <c r="R91" s="548"/>
      <c r="S91" s="548"/>
      <c r="T91" s="548"/>
      <c r="U91" s="548"/>
      <c r="V91" s="548"/>
      <c r="W91" s="548"/>
      <c r="X91" s="548"/>
      <c r="Y91" s="548"/>
      <c r="Z91" s="548"/>
      <c r="AA91" s="548"/>
      <c r="AB91" s="99"/>
      <c r="AC91" s="137"/>
      <c r="AD91" s="220"/>
      <c r="AE91" s="529" t="s">
        <v>42</v>
      </c>
      <c r="AF91" s="530"/>
      <c r="AG91" s="530"/>
      <c r="AH91" s="531"/>
      <c r="AI91" s="1"/>
      <c r="AJ91" s="1"/>
      <c r="AK91" s="1"/>
      <c r="AL91" s="22"/>
      <c r="AM91" s="40"/>
      <c r="AN91" s="40"/>
      <c r="AO91" s="40"/>
      <c r="AP91" s="40"/>
      <c r="AQ91" s="11"/>
      <c r="AR91" s="11"/>
      <c r="AS91" s="2"/>
      <c r="AT91" s="23"/>
      <c r="AV91" s="72"/>
      <c r="AW91" s="46"/>
      <c r="AX91" s="46"/>
      <c r="AY91" s="46"/>
      <c r="AZ91" s="46"/>
      <c r="BA91" s="46"/>
      <c r="BB91" s="46"/>
    </row>
    <row r="92" spans="1:60" ht="10" customHeight="1" x14ac:dyDescent="0.2">
      <c r="B92" s="22"/>
      <c r="C92" s="96"/>
      <c r="D92" s="96"/>
      <c r="E92" s="519"/>
      <c r="F92" s="520"/>
      <c r="G92" s="521"/>
      <c r="H92" s="622"/>
      <c r="I92" s="623"/>
      <c r="J92" s="281"/>
      <c r="K92" s="548"/>
      <c r="L92" s="548"/>
      <c r="M92" s="548"/>
      <c r="N92" s="548"/>
      <c r="O92" s="548"/>
      <c r="P92" s="548"/>
      <c r="Q92" s="548"/>
      <c r="R92" s="548"/>
      <c r="S92" s="548"/>
      <c r="T92" s="548"/>
      <c r="U92" s="548"/>
      <c r="V92" s="548"/>
      <c r="W92" s="548"/>
      <c r="X92" s="548"/>
      <c r="Y92" s="548"/>
      <c r="Z92" s="548"/>
      <c r="AA92" s="548"/>
      <c r="AB92" s="136"/>
      <c r="AC92" s="532" t="s">
        <v>44</v>
      </c>
      <c r="AD92" s="220"/>
      <c r="AE92" s="111"/>
      <c r="AF92" s="111"/>
      <c r="AG92" s="111"/>
      <c r="AH92" s="111"/>
      <c r="AI92" s="1"/>
      <c r="AJ92" s="1"/>
      <c r="AK92" s="1"/>
      <c r="AL92" s="22"/>
      <c r="AM92" s="40"/>
      <c r="AN92" s="40"/>
      <c r="AO92" s="40"/>
      <c r="AP92" s="40"/>
      <c r="AQ92" s="11"/>
      <c r="AR92" s="11"/>
      <c r="AS92" s="2"/>
      <c r="AT92" s="23"/>
      <c r="AV92" s="72"/>
      <c r="AW92" s="46"/>
      <c r="AX92" s="46"/>
      <c r="AY92" s="46"/>
      <c r="AZ92" s="46"/>
      <c r="BA92" s="46"/>
      <c r="BB92" s="46"/>
    </row>
    <row r="93" spans="1:60" ht="10" customHeight="1" x14ac:dyDescent="0.2">
      <c r="B93" s="22"/>
      <c r="C93" s="96"/>
      <c r="D93" s="96"/>
      <c r="E93" s="519"/>
      <c r="F93" s="520"/>
      <c r="G93" s="521"/>
      <c r="H93" s="624"/>
      <c r="I93" s="625"/>
      <c r="J93" s="281"/>
      <c r="K93" s="548"/>
      <c r="L93" s="548"/>
      <c r="M93" s="548"/>
      <c r="N93" s="548"/>
      <c r="O93" s="548"/>
      <c r="P93" s="548"/>
      <c r="Q93" s="548"/>
      <c r="R93" s="548"/>
      <c r="S93" s="548"/>
      <c r="T93" s="548"/>
      <c r="U93" s="548"/>
      <c r="V93" s="548"/>
      <c r="W93" s="548"/>
      <c r="X93" s="548"/>
      <c r="Y93" s="548"/>
      <c r="Z93" s="548"/>
      <c r="AA93" s="548"/>
      <c r="AB93" s="136"/>
      <c r="AC93" s="533"/>
      <c r="AD93" s="220"/>
      <c r="AE93" s="314" t="s">
        <v>3</v>
      </c>
      <c r="AF93" s="315" t="s">
        <v>4</v>
      </c>
      <c r="AG93" s="316" t="s">
        <v>1</v>
      </c>
      <c r="AH93" s="317" t="s">
        <v>2</v>
      </c>
      <c r="AI93" s="1"/>
      <c r="AJ93" s="97"/>
      <c r="AK93" s="1"/>
      <c r="AL93" s="22"/>
      <c r="AM93" s="40"/>
      <c r="AN93" s="40"/>
      <c r="AO93" s="40"/>
      <c r="AP93" s="40"/>
      <c r="AQ93" s="11"/>
      <c r="AR93" s="11"/>
      <c r="AS93" s="2"/>
      <c r="AT93" s="23"/>
      <c r="AV93" s="72"/>
      <c r="AW93" s="46"/>
      <c r="AX93" s="46"/>
      <c r="AY93" s="46"/>
      <c r="AZ93" s="46"/>
      <c r="BA93" s="46"/>
      <c r="BB93" s="46"/>
    </row>
    <row r="94" spans="1:60" ht="10" customHeight="1" x14ac:dyDescent="0.2">
      <c r="B94" s="22"/>
      <c r="C94" s="96"/>
      <c r="D94" s="96"/>
      <c r="E94" s="271"/>
      <c r="F94" s="267"/>
      <c r="G94" s="102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36"/>
      <c r="AC94" s="136"/>
      <c r="AD94" s="220"/>
      <c r="AE94" s="1"/>
      <c r="AF94" s="1"/>
      <c r="AG94" s="1"/>
      <c r="AH94" s="1"/>
      <c r="AI94" s="1"/>
      <c r="AJ94" s="1"/>
      <c r="AK94" s="1"/>
      <c r="AL94" s="22"/>
      <c r="AM94" s="40"/>
      <c r="AN94" s="40"/>
      <c r="AO94" s="40"/>
      <c r="AP94" s="40"/>
      <c r="AQ94" s="11"/>
      <c r="AR94" s="11"/>
      <c r="AS94" s="2"/>
      <c r="AT94" s="23"/>
      <c r="AV94" s="72"/>
      <c r="AW94" s="46"/>
      <c r="AX94" s="46"/>
      <c r="AY94" s="46"/>
      <c r="AZ94" s="46"/>
      <c r="BA94" s="46"/>
      <c r="BB94" s="46"/>
    </row>
    <row r="95" spans="1:60" s="501" customFormat="1" ht="24.75" customHeight="1" x14ac:dyDescent="0.2">
      <c r="A95" s="480"/>
      <c r="B95" s="481"/>
      <c r="C95" s="482"/>
      <c r="D95" s="482"/>
      <c r="E95" s="512"/>
      <c r="F95" s="485"/>
      <c r="G95" s="485"/>
      <c r="H95" s="582" t="s">
        <v>10</v>
      </c>
      <c r="I95" s="583"/>
      <c r="J95" s="486"/>
      <c r="K95" s="536" t="str">
        <f>IF($H95='Relation tâches &amp; compétences'!$F$19,'Relation tâches &amp; compétences'!$H$19,IF($H95='Relation tâches &amp; compétences'!$F$20,'Relation tâches &amp; compétences'!$H$20,IF($H95='Relation tâches &amp; compétences'!$F$21,'Relation tâches &amp; compétences'!$H$21)))</f>
        <v>?</v>
      </c>
      <c r="L95" s="537"/>
      <c r="M95" s="537"/>
      <c r="N95" s="537"/>
      <c r="O95" s="537"/>
      <c r="P95" s="537"/>
      <c r="Q95" s="537"/>
      <c r="R95" s="537"/>
      <c r="S95" s="537"/>
      <c r="T95" s="537"/>
      <c r="U95" s="537"/>
      <c r="V95" s="537"/>
      <c r="W95" s="537"/>
      <c r="X95" s="537"/>
      <c r="Y95" s="537"/>
      <c r="Z95" s="537"/>
      <c r="AA95" s="538"/>
      <c r="AB95" s="487"/>
      <c r="AC95" s="234" t="s">
        <v>10</v>
      </c>
      <c r="AD95" s="488"/>
      <c r="AE95" s="539" t="str">
        <f t="shared" ref="AE95" si="5">REPT("g",(AJ95))</f>
        <v/>
      </c>
      <c r="AF95" s="540"/>
      <c r="AG95" s="540"/>
      <c r="AH95" s="541"/>
      <c r="AI95" s="489"/>
      <c r="AJ95" s="88"/>
      <c r="AK95" s="490"/>
      <c r="AL95" s="491"/>
      <c r="AM95" s="492"/>
      <c r="AN95" s="492"/>
      <c r="AO95" s="492"/>
      <c r="AP95" s="492"/>
      <c r="AQ95" s="492"/>
      <c r="AR95" s="492"/>
      <c r="AS95" s="492"/>
      <c r="AT95" s="513"/>
      <c r="AU95" s="480"/>
      <c r="AV95" s="494"/>
      <c r="AW95" s="494"/>
      <c r="AX95" s="494"/>
      <c r="AY95" s="494"/>
      <c r="AZ95" s="494"/>
      <c r="BA95" s="497"/>
      <c r="BB95" s="497"/>
      <c r="BC95" s="497"/>
      <c r="BD95" s="497"/>
      <c r="BE95" s="497"/>
      <c r="BF95" s="498"/>
      <c r="BG95" s="499"/>
      <c r="BH95" s="500"/>
    </row>
    <row r="96" spans="1:60" s="501" customFormat="1" ht="10" customHeight="1" x14ac:dyDescent="0.2">
      <c r="A96" s="480"/>
      <c r="B96" s="481"/>
      <c r="C96" s="482"/>
      <c r="D96" s="482"/>
      <c r="E96" s="512"/>
      <c r="F96" s="485"/>
      <c r="G96" s="48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6"/>
      <c r="AC96" s="516"/>
      <c r="AD96" s="488"/>
      <c r="AE96" s="490"/>
      <c r="AF96" s="490"/>
      <c r="AG96" s="490"/>
      <c r="AH96" s="490"/>
      <c r="AI96" s="490"/>
      <c r="AJ96" s="490"/>
      <c r="AK96" s="490"/>
      <c r="AL96" s="491"/>
      <c r="AM96" s="492"/>
      <c r="AN96" s="492"/>
      <c r="AO96" s="492"/>
      <c r="AP96" s="492"/>
      <c r="AQ96" s="492"/>
      <c r="AR96" s="492"/>
      <c r="AS96" s="492"/>
      <c r="AT96" s="513"/>
      <c r="AU96" s="480"/>
      <c r="AV96" s="494"/>
      <c r="AW96" s="494"/>
      <c r="AX96" s="494"/>
      <c r="AY96" s="494"/>
      <c r="AZ96" s="494"/>
      <c r="BA96" s="497"/>
      <c r="BB96" s="497"/>
      <c r="BC96" s="497"/>
      <c r="BD96" s="497"/>
      <c r="BE96" s="497"/>
      <c r="BF96" s="498"/>
      <c r="BG96" s="499"/>
      <c r="BH96" s="500"/>
    </row>
    <row r="97" spans="1:84" s="501" customFormat="1" ht="25" customHeight="1" x14ac:dyDescent="0.2">
      <c r="A97" s="480"/>
      <c r="B97" s="481"/>
      <c r="C97" s="482"/>
      <c r="D97" s="482"/>
      <c r="E97" s="512"/>
      <c r="F97" s="485"/>
      <c r="G97" s="485"/>
      <c r="H97" s="582" t="s">
        <v>10</v>
      </c>
      <c r="I97" s="583"/>
      <c r="J97" s="486"/>
      <c r="K97" s="536" t="str">
        <f>IF($H97='Relation tâches &amp; compétences'!$F$16,'Relation tâches &amp; compétences'!$H$16,IF($H97='Relation tâches &amp; compétences'!$F$20,'Relation tâches &amp; compétences'!$H$20,IF($H97='Relation tâches &amp; compétences'!$F$21,'Relation tâches &amp; compétences'!$H$21)))</f>
        <v>?</v>
      </c>
      <c r="L97" s="537"/>
      <c r="M97" s="537"/>
      <c r="N97" s="537"/>
      <c r="O97" s="537"/>
      <c r="P97" s="537"/>
      <c r="Q97" s="537"/>
      <c r="R97" s="537"/>
      <c r="S97" s="537"/>
      <c r="T97" s="537"/>
      <c r="U97" s="537"/>
      <c r="V97" s="537"/>
      <c r="W97" s="537"/>
      <c r="X97" s="537"/>
      <c r="Y97" s="537"/>
      <c r="Z97" s="537"/>
      <c r="AA97" s="538"/>
      <c r="AB97" s="487"/>
      <c r="AC97" s="234" t="s">
        <v>10</v>
      </c>
      <c r="AD97" s="488"/>
      <c r="AE97" s="539" t="str">
        <f t="shared" ref="AE97" si="6">REPT("g",(AJ97))</f>
        <v/>
      </c>
      <c r="AF97" s="540"/>
      <c r="AG97" s="540"/>
      <c r="AH97" s="541"/>
      <c r="AI97" s="489"/>
      <c r="AJ97" s="88"/>
      <c r="AK97" s="490"/>
      <c r="AL97" s="491"/>
      <c r="AM97" s="492"/>
      <c r="AN97" s="492"/>
      <c r="AO97" s="492"/>
      <c r="AP97" s="492"/>
      <c r="AQ97" s="492"/>
      <c r="AR97" s="492"/>
      <c r="AS97" s="492"/>
      <c r="AT97" s="513"/>
      <c r="AU97" s="480"/>
      <c r="AV97" s="494"/>
      <c r="AW97" s="494"/>
      <c r="AX97" s="494"/>
      <c r="AY97" s="494"/>
      <c r="AZ97" s="494"/>
      <c r="BA97" s="497"/>
      <c r="BB97" s="497"/>
      <c r="BC97" s="497"/>
      <c r="BD97" s="497"/>
      <c r="BE97" s="497"/>
      <c r="BF97" s="498"/>
      <c r="BG97" s="499"/>
      <c r="BH97" s="500"/>
    </row>
    <row r="98" spans="1:84" s="17" customFormat="1" ht="10" customHeight="1" x14ac:dyDescent="0.2">
      <c r="A98" s="14"/>
      <c r="B98" s="22"/>
      <c r="C98" s="40"/>
      <c r="D98" s="40"/>
      <c r="E98" s="255"/>
      <c r="F98" s="111"/>
      <c r="G98" s="111"/>
      <c r="H98" s="445"/>
      <c r="I98" s="445"/>
      <c r="J98" s="285"/>
      <c r="K98" s="446"/>
      <c r="L98" s="446"/>
      <c r="M98" s="446"/>
      <c r="N98" s="446"/>
      <c r="O98" s="446"/>
      <c r="P98" s="446"/>
      <c r="Q98" s="446"/>
      <c r="R98" s="446"/>
      <c r="S98" s="446"/>
      <c r="T98" s="446"/>
      <c r="U98" s="446"/>
      <c r="V98" s="446"/>
      <c r="W98" s="446"/>
      <c r="X98" s="446"/>
      <c r="Y98" s="446"/>
      <c r="Z98" s="446"/>
      <c r="AA98" s="446"/>
      <c r="AB98" s="283"/>
      <c r="AC98" s="445"/>
      <c r="AD98" s="383"/>
      <c r="AE98" s="447"/>
      <c r="AF98" s="447"/>
      <c r="AG98" s="447"/>
      <c r="AH98" s="447"/>
      <c r="AI98" s="73"/>
      <c r="AJ98" s="448"/>
      <c r="AK98" s="1"/>
      <c r="AL98" s="74"/>
      <c r="AM98" s="2"/>
      <c r="AN98" s="2"/>
      <c r="AO98" s="2"/>
      <c r="AP98" s="2"/>
      <c r="AQ98" s="2"/>
      <c r="AR98" s="2"/>
      <c r="AS98" s="2"/>
      <c r="AT98" s="23"/>
      <c r="AU98" s="14"/>
      <c r="AV98" s="75"/>
      <c r="AW98" s="75"/>
      <c r="AX98" s="75"/>
      <c r="AY98" s="75"/>
      <c r="AZ98" s="75"/>
      <c r="BA98" s="69"/>
      <c r="BB98" s="69"/>
      <c r="BC98" s="69"/>
      <c r="BD98" s="69"/>
      <c r="BE98" s="69"/>
      <c r="BF98" s="70"/>
      <c r="BG98" s="100"/>
      <c r="BH98" s="101"/>
    </row>
    <row r="99" spans="1:84" s="17" customFormat="1" ht="20" customHeight="1" x14ac:dyDescent="0.2">
      <c r="A99" s="14"/>
      <c r="B99" s="22"/>
      <c r="C99" s="40"/>
      <c r="D99" s="40"/>
      <c r="E99" s="255"/>
      <c r="F99" s="111"/>
      <c r="G99" s="11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83"/>
      <c r="AD99" s="423"/>
      <c r="AE99" s="292"/>
      <c r="AF99" s="292"/>
      <c r="AG99" s="292"/>
      <c r="AH99" s="292"/>
      <c r="AI99" s="73"/>
      <c r="AJ99" s="293"/>
      <c r="AK99" s="1"/>
      <c r="AL99" s="74"/>
      <c r="AM99" s="2"/>
      <c r="AN99" s="2"/>
      <c r="AO99" s="2"/>
      <c r="AP99" s="2"/>
      <c r="AQ99" s="2"/>
      <c r="AR99" s="2"/>
      <c r="AS99" s="2"/>
      <c r="AT99" s="439"/>
      <c r="AU99" s="14"/>
      <c r="AV99" s="75"/>
      <c r="AW99" s="75"/>
      <c r="AX99" s="75"/>
      <c r="AY99" s="75"/>
      <c r="AZ99" s="75"/>
      <c r="BA99" s="69"/>
      <c r="BB99" s="69"/>
      <c r="BC99" s="69"/>
      <c r="BD99" s="69"/>
      <c r="BE99" s="69"/>
      <c r="BF99" s="70"/>
      <c r="BG99" s="100"/>
      <c r="BH99" s="101"/>
    </row>
    <row r="100" spans="1:84" s="17" customFormat="1" ht="10" customHeight="1" x14ac:dyDescent="0.35">
      <c r="A100" s="14"/>
      <c r="B100" s="22"/>
      <c r="C100" s="40"/>
      <c r="D100" s="77"/>
      <c r="E100" s="274"/>
      <c r="F100" s="257"/>
      <c r="G100" s="78"/>
      <c r="H100" s="79"/>
      <c r="I100" s="80"/>
      <c r="J100" s="80"/>
      <c r="K100" s="80"/>
      <c r="L100" s="80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2"/>
      <c r="AE100" s="9"/>
      <c r="AF100" s="9"/>
      <c r="AG100" s="9"/>
      <c r="AH100" s="9"/>
      <c r="AI100" s="83"/>
      <c r="AJ100" s="10"/>
      <c r="AK100" s="84"/>
      <c r="AL100" s="85"/>
      <c r="AM100" s="2"/>
      <c r="AN100" s="2"/>
      <c r="AO100" s="2"/>
      <c r="AP100" s="2"/>
      <c r="AQ100" s="2"/>
      <c r="AR100" s="2"/>
      <c r="AS100" s="2"/>
      <c r="AT100" s="439"/>
      <c r="AU100" s="14"/>
      <c r="AV100" s="75"/>
      <c r="AW100" s="75"/>
      <c r="AX100" s="75"/>
      <c r="AY100" s="75"/>
      <c r="AZ100" s="75"/>
      <c r="BA100" s="69"/>
      <c r="BB100" s="69"/>
      <c r="BC100" s="69"/>
      <c r="BD100" s="69"/>
      <c r="BE100" s="69"/>
      <c r="BF100" s="70"/>
      <c r="BG100" s="100"/>
      <c r="BH100" s="101"/>
    </row>
    <row r="101" spans="1:84" s="40" customFormat="1" ht="30" customHeight="1" x14ac:dyDescent="0.35">
      <c r="B101" s="22"/>
      <c r="D101" s="77"/>
      <c r="E101" s="428"/>
      <c r="F101" s="429"/>
      <c r="G101" s="430"/>
      <c r="H101" s="431"/>
      <c r="I101" s="432"/>
      <c r="J101" s="432"/>
      <c r="K101" s="432"/>
      <c r="L101" s="432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4"/>
      <c r="AE101" s="435"/>
      <c r="AF101" s="435"/>
      <c r="AG101" s="435"/>
      <c r="AH101" s="435"/>
      <c r="AI101" s="436"/>
      <c r="AJ101" s="437"/>
      <c r="AK101" s="438"/>
      <c r="AL101" s="85"/>
      <c r="AM101" s="2"/>
      <c r="AN101" s="2"/>
      <c r="AO101" s="2"/>
      <c r="AP101" s="2"/>
      <c r="AQ101" s="2"/>
      <c r="AR101" s="2"/>
      <c r="AS101" s="2"/>
      <c r="AT101" s="439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87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</row>
    <row r="102" spans="1:84" ht="19.5" customHeight="1" x14ac:dyDescent="0.4">
      <c r="B102" s="22"/>
      <c r="C102" s="40"/>
      <c r="D102" s="49"/>
      <c r="E102" s="593">
        <v>4</v>
      </c>
      <c r="F102" s="47"/>
      <c r="G102" s="594" t="s">
        <v>166</v>
      </c>
      <c r="H102" s="594"/>
      <c r="I102" s="594"/>
      <c r="J102" s="594"/>
      <c r="K102" s="594"/>
      <c r="L102" s="594"/>
      <c r="M102" s="594"/>
      <c r="N102" s="594"/>
      <c r="O102" s="594"/>
      <c r="P102" s="594"/>
      <c r="Q102" s="594"/>
      <c r="R102" s="594"/>
      <c r="S102" s="594"/>
      <c r="T102" s="594"/>
      <c r="U102" s="594"/>
      <c r="V102" s="594"/>
      <c r="W102" s="594"/>
      <c r="X102" s="594"/>
      <c r="Y102" s="594"/>
      <c r="Z102" s="594"/>
      <c r="AA102" s="594"/>
      <c r="AB102" s="594"/>
      <c r="AC102" s="594"/>
      <c r="AD102" s="594"/>
      <c r="AE102" s="594"/>
      <c r="AF102" s="594"/>
      <c r="AG102" s="594"/>
      <c r="AH102" s="594"/>
      <c r="AI102" s="594"/>
      <c r="AJ102" s="594"/>
      <c r="AK102" s="594"/>
      <c r="AL102" s="48"/>
      <c r="AM102" s="2"/>
      <c r="AN102" s="2"/>
      <c r="AO102" s="2"/>
      <c r="AP102" s="2"/>
      <c r="AQ102" s="2"/>
      <c r="AR102" s="2"/>
      <c r="AS102" s="2"/>
      <c r="AT102" s="439"/>
      <c r="AV102" s="46"/>
      <c r="AW102" s="46"/>
      <c r="AX102" s="235"/>
      <c r="AY102" s="46"/>
      <c r="AZ102" s="46"/>
    </row>
    <row r="103" spans="1:84" s="40" customFormat="1" ht="19.5" customHeight="1" x14ac:dyDescent="0.4">
      <c r="B103" s="22"/>
      <c r="D103" s="49"/>
      <c r="E103" s="593"/>
      <c r="F103" s="47"/>
      <c r="G103" s="594"/>
      <c r="H103" s="594"/>
      <c r="I103" s="594"/>
      <c r="J103" s="594"/>
      <c r="K103" s="594"/>
      <c r="L103" s="594"/>
      <c r="M103" s="594"/>
      <c r="N103" s="594"/>
      <c r="O103" s="594"/>
      <c r="P103" s="594"/>
      <c r="Q103" s="594"/>
      <c r="R103" s="594"/>
      <c r="S103" s="594"/>
      <c r="T103" s="594"/>
      <c r="U103" s="594"/>
      <c r="V103" s="594"/>
      <c r="W103" s="594"/>
      <c r="X103" s="594"/>
      <c r="Y103" s="594"/>
      <c r="Z103" s="594"/>
      <c r="AA103" s="594"/>
      <c r="AB103" s="594"/>
      <c r="AC103" s="594"/>
      <c r="AD103" s="594"/>
      <c r="AE103" s="594"/>
      <c r="AF103" s="594"/>
      <c r="AG103" s="594"/>
      <c r="AH103" s="594"/>
      <c r="AI103" s="594"/>
      <c r="AJ103" s="594"/>
      <c r="AK103" s="594"/>
      <c r="AL103" s="48"/>
      <c r="AM103" s="2"/>
      <c r="AN103" s="2"/>
      <c r="AO103" s="2"/>
      <c r="AP103" s="2"/>
      <c r="AQ103" s="2"/>
      <c r="AR103" s="2"/>
      <c r="AS103" s="2"/>
      <c r="AT103" s="5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87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</row>
    <row r="104" spans="1:84" s="40" customFormat="1" ht="30" customHeight="1" x14ac:dyDescent="0.2">
      <c r="B104" s="22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144"/>
      <c r="AD104" s="95"/>
      <c r="AE104" s="95"/>
      <c r="AF104" s="95"/>
      <c r="AG104" s="95"/>
      <c r="AH104" s="95"/>
      <c r="AI104" s="95"/>
      <c r="AJ104" s="95"/>
      <c r="AK104" s="95"/>
      <c r="AL104" s="2"/>
      <c r="AM104" s="2"/>
      <c r="AN104" s="2"/>
      <c r="AO104" s="2"/>
      <c r="AP104" s="2"/>
      <c r="AQ104" s="2"/>
      <c r="AR104" s="2"/>
      <c r="AS104" s="2"/>
      <c r="AT104" s="5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87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</row>
    <row r="105" spans="1:84" ht="24.75" customHeight="1" x14ac:dyDescent="0.5">
      <c r="B105" s="22"/>
      <c r="C105" s="518"/>
      <c r="D105" s="518"/>
      <c r="E105" s="268"/>
      <c r="F105" s="269"/>
      <c r="G105" s="270"/>
      <c r="H105" s="138"/>
      <c r="I105" s="138"/>
      <c r="J105" s="279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139"/>
      <c r="AC105" s="140"/>
      <c r="AD105" s="141"/>
      <c r="AE105" s="140"/>
      <c r="AF105" s="140"/>
      <c r="AG105" s="140"/>
      <c r="AH105" s="140"/>
      <c r="AI105" s="71"/>
      <c r="AJ105" s="71"/>
      <c r="AK105" s="142"/>
      <c r="AL105" s="22"/>
      <c r="AM105" s="40"/>
      <c r="AN105" s="40"/>
      <c r="AO105" s="40"/>
      <c r="AP105" s="40"/>
      <c r="AQ105" s="11"/>
      <c r="AR105" s="11"/>
      <c r="AS105" s="2"/>
      <c r="AT105" s="55"/>
      <c r="AV105" s="75"/>
      <c r="AW105" s="75"/>
      <c r="AX105" s="75"/>
      <c r="AY105" s="75"/>
      <c r="AZ105" s="75"/>
      <c r="BA105" s="69"/>
      <c r="BB105" s="69"/>
      <c r="BC105" s="69"/>
      <c r="BD105" s="69"/>
      <c r="BE105" s="69"/>
      <c r="BF105" s="70"/>
    </row>
    <row r="106" spans="1:84" ht="24" customHeight="1" x14ac:dyDescent="0.2">
      <c r="B106" s="22"/>
      <c r="C106" s="96"/>
      <c r="D106" s="96"/>
      <c r="E106" s="519" t="s">
        <v>5</v>
      </c>
      <c r="F106" s="520"/>
      <c r="G106" s="521" t="s">
        <v>23</v>
      </c>
      <c r="H106" s="652">
        <v>7</v>
      </c>
      <c r="I106" s="653"/>
      <c r="J106" s="281"/>
      <c r="K106" s="548" t="str">
        <f>'Relation tâches &amp; compétences'!H42</f>
        <v>Utiliser les codes sociaux liés au contexte professionnel</v>
      </c>
      <c r="L106" s="548"/>
      <c r="M106" s="548"/>
      <c r="N106" s="548"/>
      <c r="O106" s="548"/>
      <c r="P106" s="548"/>
      <c r="Q106" s="548"/>
      <c r="R106" s="548"/>
      <c r="S106" s="548"/>
      <c r="T106" s="548"/>
      <c r="U106" s="548"/>
      <c r="V106" s="548"/>
      <c r="W106" s="548"/>
      <c r="X106" s="548"/>
      <c r="Y106" s="548"/>
      <c r="Z106" s="548"/>
      <c r="AA106" s="548"/>
      <c r="AB106" s="99"/>
      <c r="AC106" s="449"/>
      <c r="AD106" s="423"/>
      <c r="AE106" s="529" t="s">
        <v>42</v>
      </c>
      <c r="AF106" s="530"/>
      <c r="AG106" s="530"/>
      <c r="AH106" s="531"/>
      <c r="AI106" s="1"/>
      <c r="AJ106" s="1"/>
      <c r="AK106" s="143"/>
      <c r="AL106" s="22"/>
      <c r="AM106" s="40"/>
      <c r="AN106" s="40"/>
      <c r="AO106" s="40"/>
      <c r="AP106" s="40"/>
      <c r="AQ106" s="11"/>
      <c r="AR106" s="11"/>
      <c r="AS106" s="2"/>
      <c r="AT106" s="55"/>
      <c r="AV106" s="75"/>
      <c r="AW106" s="75"/>
      <c r="AX106" s="75"/>
      <c r="AY106" s="75"/>
      <c r="AZ106" s="75"/>
      <c r="BA106" s="69"/>
      <c r="BB106" s="69"/>
      <c r="BC106" s="69"/>
      <c r="BD106" s="69"/>
      <c r="BE106" s="69"/>
      <c r="BF106" s="70"/>
    </row>
    <row r="107" spans="1:84" ht="10" customHeight="1" x14ac:dyDescent="0.2">
      <c r="B107" s="22"/>
      <c r="C107" s="96"/>
      <c r="D107" s="96"/>
      <c r="E107" s="519"/>
      <c r="F107" s="520"/>
      <c r="G107" s="521"/>
      <c r="H107" s="654"/>
      <c r="I107" s="655"/>
      <c r="J107" s="281"/>
      <c r="K107" s="548"/>
      <c r="L107" s="548"/>
      <c r="M107" s="548"/>
      <c r="N107" s="548"/>
      <c r="O107" s="548"/>
      <c r="P107" s="548"/>
      <c r="Q107" s="548"/>
      <c r="R107" s="548"/>
      <c r="S107" s="548"/>
      <c r="T107" s="548"/>
      <c r="U107" s="548"/>
      <c r="V107" s="548"/>
      <c r="W107" s="548"/>
      <c r="X107" s="548"/>
      <c r="Y107" s="548"/>
      <c r="Z107" s="548"/>
      <c r="AA107" s="548"/>
      <c r="AB107" s="136"/>
      <c r="AC107" s="449"/>
      <c r="AD107" s="423"/>
      <c r="AE107" s="111"/>
      <c r="AF107" s="111"/>
      <c r="AG107" s="111"/>
      <c r="AH107" s="111"/>
      <c r="AI107" s="1"/>
      <c r="AJ107" s="97"/>
      <c r="AK107" s="143"/>
      <c r="AL107" s="22"/>
      <c r="AM107" s="40"/>
      <c r="AN107" s="40"/>
      <c r="AO107" s="40"/>
      <c r="AP107" s="40"/>
      <c r="AQ107" s="11"/>
      <c r="AR107" s="11"/>
      <c r="AS107" s="2"/>
      <c r="AT107" s="55"/>
      <c r="AV107" s="46"/>
      <c r="AW107" s="46"/>
      <c r="AX107" s="46"/>
      <c r="AY107" s="46"/>
      <c r="AZ107" s="46"/>
    </row>
    <row r="108" spans="1:84" s="26" customFormat="1" ht="10" customHeight="1" x14ac:dyDescent="0.2">
      <c r="B108" s="22"/>
      <c r="C108" s="96"/>
      <c r="D108" s="96"/>
      <c r="E108" s="519"/>
      <c r="F108" s="520"/>
      <c r="G108" s="521"/>
      <c r="H108" s="656"/>
      <c r="I108" s="657"/>
      <c r="J108" s="281"/>
      <c r="K108" s="548"/>
      <c r="L108" s="548"/>
      <c r="M108" s="548"/>
      <c r="N108" s="548"/>
      <c r="O108" s="548"/>
      <c r="P108" s="548"/>
      <c r="Q108" s="548"/>
      <c r="R108" s="548"/>
      <c r="S108" s="548"/>
      <c r="T108" s="548"/>
      <c r="U108" s="548"/>
      <c r="V108" s="548"/>
      <c r="W108" s="548"/>
      <c r="X108" s="548"/>
      <c r="Y108" s="548"/>
      <c r="Z108" s="548"/>
      <c r="AA108" s="548"/>
      <c r="AB108" s="136"/>
      <c r="AC108" s="449"/>
      <c r="AD108" s="423"/>
      <c r="AE108" s="314" t="s">
        <v>3</v>
      </c>
      <c r="AF108" s="315" t="s">
        <v>4</v>
      </c>
      <c r="AG108" s="316" t="s">
        <v>1</v>
      </c>
      <c r="AH108" s="317" t="s">
        <v>2</v>
      </c>
      <c r="AI108" s="1"/>
      <c r="AJ108" s="1"/>
      <c r="AK108" s="143"/>
      <c r="AL108" s="22"/>
      <c r="AM108" s="40"/>
      <c r="AN108" s="40"/>
      <c r="AO108" s="40"/>
      <c r="AP108" s="40"/>
      <c r="AQ108" s="11"/>
      <c r="AR108" s="11"/>
      <c r="AS108" s="2"/>
      <c r="AT108" s="55"/>
      <c r="AV108" s="46"/>
      <c r="AW108" s="46"/>
      <c r="AX108" s="46"/>
      <c r="AY108" s="46"/>
      <c r="AZ108" s="46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</row>
    <row r="109" spans="1:84" ht="10" customHeight="1" x14ac:dyDescent="0.2">
      <c r="B109" s="22"/>
      <c r="C109" s="96"/>
      <c r="D109" s="96"/>
      <c r="E109" s="271"/>
      <c r="F109" s="267"/>
      <c r="G109" s="102"/>
      <c r="H109" s="126"/>
      <c r="I109" s="126"/>
      <c r="J109" s="13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36"/>
      <c r="AC109" s="136"/>
      <c r="AD109" s="423"/>
      <c r="AE109" s="1"/>
      <c r="AF109" s="1"/>
      <c r="AG109" s="1"/>
      <c r="AH109" s="1"/>
      <c r="AI109" s="1"/>
      <c r="AJ109" s="1"/>
      <c r="AK109" s="1"/>
      <c r="AL109" s="22"/>
      <c r="AM109" s="40"/>
      <c r="AN109" s="40"/>
      <c r="AO109" s="40"/>
      <c r="AP109" s="40"/>
      <c r="AQ109" s="11"/>
      <c r="AR109" s="11"/>
      <c r="AS109" s="2"/>
      <c r="AT109" s="55"/>
      <c r="AV109" s="46"/>
      <c r="AW109" s="46"/>
      <c r="AX109" s="46"/>
      <c r="AY109" s="46"/>
      <c r="AZ109" s="46"/>
    </row>
    <row r="110" spans="1:84" ht="24" customHeight="1" x14ac:dyDescent="0.2">
      <c r="B110" s="22"/>
      <c r="C110" s="40"/>
      <c r="D110" s="46"/>
      <c r="E110" s="272"/>
      <c r="F110" s="111"/>
      <c r="G110" s="111"/>
      <c r="H110" s="658" t="s">
        <v>197</v>
      </c>
      <c r="I110" s="659"/>
      <c r="J110" s="282"/>
      <c r="K110" s="536" t="str">
        <f>IF($H110='Relation tâches &amp; compétences'!$J$42,'Relation tâches &amp; compétences'!$K$42,IF($H110='Relation tâches &amp; compétences'!$J$43,'Relation tâches &amp; compétences'!$K$43))</f>
        <v>Identifie quelques règles liées à son statut professionnel</v>
      </c>
      <c r="L110" s="537"/>
      <c r="M110" s="537"/>
      <c r="N110" s="537"/>
      <c r="O110" s="537"/>
      <c r="P110" s="537"/>
      <c r="Q110" s="537"/>
      <c r="R110" s="537"/>
      <c r="S110" s="537"/>
      <c r="T110" s="537"/>
      <c r="U110" s="537"/>
      <c r="V110" s="537"/>
      <c r="W110" s="537"/>
      <c r="X110" s="537"/>
      <c r="Y110" s="537"/>
      <c r="Z110" s="537"/>
      <c r="AA110" s="538"/>
      <c r="AB110" s="283"/>
      <c r="AC110" s="234"/>
      <c r="AD110" s="423"/>
      <c r="AE110" s="539" t="str">
        <f>REPT("g",(AJ110))</f>
        <v/>
      </c>
      <c r="AF110" s="540"/>
      <c r="AG110" s="540"/>
      <c r="AH110" s="541"/>
      <c r="AI110" s="73"/>
      <c r="AJ110" s="88"/>
      <c r="AK110" s="1"/>
      <c r="AL110" s="74"/>
      <c r="AM110" s="2"/>
      <c r="AN110" s="2"/>
      <c r="AO110" s="2"/>
      <c r="AP110" s="2"/>
      <c r="AQ110" s="2"/>
      <c r="AR110" s="2"/>
      <c r="AS110" s="2"/>
      <c r="AT110" s="55"/>
      <c r="AV110" s="46"/>
      <c r="AW110" s="46"/>
      <c r="AX110" s="46"/>
      <c r="AY110" s="46"/>
      <c r="AZ110" s="46"/>
    </row>
    <row r="111" spans="1:84" ht="24" customHeight="1" x14ac:dyDescent="0.5">
      <c r="B111" s="22"/>
      <c r="C111" s="40"/>
      <c r="D111" s="46"/>
      <c r="E111" s="440"/>
      <c r="F111" s="441"/>
      <c r="G111" s="442"/>
      <c r="H111" s="257"/>
      <c r="I111" s="257"/>
      <c r="J111" s="298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  <c r="X111" s="443"/>
      <c r="Y111" s="443"/>
      <c r="Z111" s="443"/>
      <c r="AA111" s="443"/>
      <c r="AB111" s="444"/>
      <c r="AC111" s="111"/>
      <c r="AD111" s="423"/>
      <c r="AE111" s="111"/>
      <c r="AF111" s="111"/>
      <c r="AG111" s="111"/>
      <c r="AH111" s="111"/>
      <c r="AI111" s="1"/>
      <c r="AJ111" s="1"/>
      <c r="AK111" s="143"/>
      <c r="AL111" s="74"/>
      <c r="AM111" s="2"/>
      <c r="AN111" s="2"/>
      <c r="AO111" s="2"/>
      <c r="AP111" s="2"/>
      <c r="AQ111" s="2"/>
      <c r="AR111" s="2"/>
      <c r="AS111" s="2"/>
      <c r="AT111" s="55" t="s">
        <v>173</v>
      </c>
      <c r="AV111" s="46"/>
      <c r="AW111" s="46"/>
      <c r="AX111" s="46"/>
      <c r="AY111" s="46"/>
      <c r="AZ111" s="46"/>
    </row>
    <row r="112" spans="1:84" ht="24" customHeight="1" x14ac:dyDescent="0.2">
      <c r="B112" s="22"/>
      <c r="C112" s="40"/>
      <c r="D112" s="46"/>
      <c r="E112" s="519" t="s">
        <v>5</v>
      </c>
      <c r="F112" s="520"/>
      <c r="G112" s="521" t="s">
        <v>23</v>
      </c>
      <c r="H112" s="595">
        <v>8</v>
      </c>
      <c r="I112" s="596"/>
      <c r="J112" s="281"/>
      <c r="K112" s="548" t="str">
        <f>'Relation tâches &amp; compétences'!H46</f>
        <v>Travailler en groupe et en équipe</v>
      </c>
      <c r="L112" s="548"/>
      <c r="M112" s="548"/>
      <c r="N112" s="548"/>
      <c r="O112" s="548"/>
      <c r="P112" s="548"/>
      <c r="Q112" s="548"/>
      <c r="R112" s="548"/>
      <c r="S112" s="548"/>
      <c r="T112" s="548"/>
      <c r="U112" s="548"/>
      <c r="V112" s="548"/>
      <c r="W112" s="548"/>
      <c r="X112" s="548"/>
      <c r="Y112" s="548"/>
      <c r="Z112" s="548"/>
      <c r="AA112" s="548"/>
      <c r="AB112" s="99"/>
      <c r="AC112" s="449"/>
      <c r="AD112" s="423"/>
      <c r="AE112" s="529" t="s">
        <v>42</v>
      </c>
      <c r="AF112" s="530"/>
      <c r="AG112" s="530"/>
      <c r="AH112" s="531"/>
      <c r="AI112" s="1"/>
      <c r="AJ112" s="1"/>
      <c r="AK112" s="143"/>
      <c r="AL112" s="74"/>
      <c r="AM112" s="2"/>
      <c r="AN112" s="2"/>
      <c r="AO112" s="2"/>
      <c r="AP112" s="2"/>
      <c r="AQ112" s="2"/>
      <c r="AR112" s="2"/>
      <c r="AS112" s="2"/>
      <c r="AT112" s="55"/>
      <c r="AV112" s="46"/>
      <c r="AW112" s="46"/>
      <c r="AX112" s="46"/>
      <c r="AY112" s="46"/>
      <c r="AZ112" s="46"/>
    </row>
    <row r="113" spans="1:60" ht="10" customHeight="1" x14ac:dyDescent="0.2">
      <c r="B113" s="22"/>
      <c r="C113" s="40"/>
      <c r="D113" s="46"/>
      <c r="E113" s="519"/>
      <c r="F113" s="520"/>
      <c r="G113" s="521"/>
      <c r="H113" s="597"/>
      <c r="I113" s="598"/>
      <c r="J113" s="281"/>
      <c r="K113" s="548"/>
      <c r="L113" s="548"/>
      <c r="M113" s="548"/>
      <c r="N113" s="548"/>
      <c r="O113" s="548"/>
      <c r="P113" s="548"/>
      <c r="Q113" s="548"/>
      <c r="R113" s="548"/>
      <c r="S113" s="548"/>
      <c r="T113" s="548"/>
      <c r="U113" s="548"/>
      <c r="V113" s="548"/>
      <c r="W113" s="548"/>
      <c r="X113" s="548"/>
      <c r="Y113" s="548"/>
      <c r="Z113" s="548"/>
      <c r="AA113" s="548"/>
      <c r="AB113" s="136"/>
      <c r="AC113" s="449"/>
      <c r="AD113" s="423"/>
      <c r="AE113" s="111"/>
      <c r="AF113" s="111"/>
      <c r="AG113" s="111"/>
      <c r="AH113" s="111"/>
      <c r="AI113" s="1"/>
      <c r="AJ113" s="97"/>
      <c r="AK113" s="143"/>
      <c r="AL113" s="74"/>
      <c r="AM113" s="2"/>
      <c r="AN113" s="2"/>
      <c r="AO113" s="2"/>
      <c r="AP113" s="2"/>
      <c r="AQ113" s="2"/>
      <c r="AR113" s="2"/>
      <c r="AS113" s="2"/>
      <c r="AT113" s="55"/>
      <c r="AV113" s="46"/>
      <c r="AW113" s="46"/>
      <c r="AX113" s="46"/>
      <c r="AY113" s="46"/>
      <c r="AZ113" s="46"/>
    </row>
    <row r="114" spans="1:60" ht="10" customHeight="1" x14ac:dyDescent="0.2">
      <c r="B114" s="22"/>
      <c r="C114" s="40"/>
      <c r="D114" s="46"/>
      <c r="E114" s="519"/>
      <c r="F114" s="520"/>
      <c r="G114" s="521"/>
      <c r="H114" s="599"/>
      <c r="I114" s="600"/>
      <c r="J114" s="281"/>
      <c r="K114" s="548"/>
      <c r="L114" s="548"/>
      <c r="M114" s="548"/>
      <c r="N114" s="548"/>
      <c r="O114" s="548"/>
      <c r="P114" s="548"/>
      <c r="Q114" s="548"/>
      <c r="R114" s="548"/>
      <c r="S114" s="548"/>
      <c r="T114" s="548"/>
      <c r="U114" s="548"/>
      <c r="V114" s="548"/>
      <c r="W114" s="548"/>
      <c r="X114" s="548"/>
      <c r="Y114" s="548"/>
      <c r="Z114" s="548"/>
      <c r="AA114" s="548"/>
      <c r="AB114" s="136"/>
      <c r="AC114" s="136"/>
      <c r="AD114" s="423"/>
      <c r="AE114" s="314" t="s">
        <v>3</v>
      </c>
      <c r="AF114" s="315" t="s">
        <v>4</v>
      </c>
      <c r="AG114" s="316" t="s">
        <v>1</v>
      </c>
      <c r="AH114" s="317" t="s">
        <v>2</v>
      </c>
      <c r="AI114" s="1"/>
      <c r="AJ114" s="1"/>
      <c r="AK114" s="143"/>
      <c r="AL114" s="74"/>
      <c r="AM114" s="2"/>
      <c r="AN114" s="2"/>
      <c r="AO114" s="2"/>
      <c r="AP114" s="2"/>
      <c r="AQ114" s="2"/>
      <c r="AR114" s="2"/>
      <c r="AS114" s="2"/>
      <c r="AT114" s="55"/>
      <c r="AV114" s="46"/>
      <c r="AW114" s="46"/>
      <c r="AX114" s="46"/>
      <c r="AY114" s="46"/>
      <c r="AZ114" s="46"/>
    </row>
    <row r="115" spans="1:60" ht="10" customHeight="1" x14ac:dyDescent="0.2">
      <c r="B115" s="22"/>
      <c r="C115" s="96"/>
      <c r="D115" s="96"/>
      <c r="E115" s="271"/>
      <c r="F115" s="267"/>
      <c r="G115" s="102"/>
      <c r="H115" s="126"/>
      <c r="I115" s="126"/>
      <c r="J115" s="13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36"/>
      <c r="AC115" s="234"/>
      <c r="AD115" s="423"/>
      <c r="AE115" s="1"/>
      <c r="AF115" s="1"/>
      <c r="AG115" s="1"/>
      <c r="AH115" s="1"/>
      <c r="AI115" s="1"/>
      <c r="AJ115" s="1"/>
      <c r="AK115" s="1"/>
      <c r="AL115" s="22"/>
      <c r="AM115" s="40"/>
      <c r="AN115" s="40"/>
      <c r="AO115" s="40"/>
      <c r="AP115" s="40"/>
      <c r="AQ115" s="11"/>
      <c r="AR115" s="11"/>
      <c r="AS115" s="2"/>
      <c r="AT115" s="55"/>
      <c r="AV115" s="46"/>
      <c r="AW115" s="46"/>
      <c r="AX115" s="46"/>
      <c r="AY115" s="46"/>
      <c r="AZ115" s="46"/>
    </row>
    <row r="116" spans="1:60" ht="24" customHeight="1" x14ac:dyDescent="0.2">
      <c r="B116" s="22"/>
      <c r="C116" s="40"/>
      <c r="D116" s="46"/>
      <c r="E116" s="272"/>
      <c r="F116" s="111"/>
      <c r="G116" s="111"/>
      <c r="H116" s="648" t="s">
        <v>197</v>
      </c>
      <c r="I116" s="649"/>
      <c r="J116" s="282"/>
      <c r="K116" s="536" t="str">
        <f>IF($H116='Relation tâches &amp; compétences'!$J$46,'Relation tâches &amp; compétences'!$K$46,IF($H116='Relation tâches &amp; compétences'!$J$47,'Relation tâches &amp; compétences'!$K$47))</f>
        <v>Identifie les personnes et adopte une posture pour apprendre</v>
      </c>
      <c r="L116" s="537"/>
      <c r="M116" s="537"/>
      <c r="N116" s="537"/>
      <c r="O116" s="537"/>
      <c r="P116" s="537"/>
      <c r="Q116" s="537"/>
      <c r="R116" s="537"/>
      <c r="S116" s="537"/>
      <c r="T116" s="537"/>
      <c r="U116" s="537"/>
      <c r="V116" s="537"/>
      <c r="W116" s="537"/>
      <c r="X116" s="537"/>
      <c r="Y116" s="537"/>
      <c r="Z116" s="537"/>
      <c r="AA116" s="538"/>
      <c r="AB116" s="283"/>
      <c r="AC116" s="111"/>
      <c r="AD116" s="423"/>
      <c r="AE116" s="539" t="str">
        <f>REPT("g",(AJ116))</f>
        <v/>
      </c>
      <c r="AF116" s="540"/>
      <c r="AG116" s="540"/>
      <c r="AH116" s="541"/>
      <c r="AI116" s="73"/>
      <c r="AJ116" s="88"/>
      <c r="AK116" s="1"/>
      <c r="AL116" s="74"/>
      <c r="AM116" s="2"/>
      <c r="AN116" s="2"/>
      <c r="AO116" s="2"/>
      <c r="AP116" s="2"/>
      <c r="AQ116" s="2"/>
      <c r="AR116" s="2"/>
      <c r="AS116" s="2"/>
      <c r="AT116" s="55"/>
      <c r="AV116" s="46"/>
      <c r="AW116" s="46"/>
      <c r="AX116" s="46"/>
      <c r="AY116" s="46"/>
      <c r="AZ116" s="46"/>
    </row>
    <row r="117" spans="1:60" s="17" customFormat="1" ht="20" customHeight="1" x14ac:dyDescent="0.2">
      <c r="A117" s="14"/>
      <c r="B117" s="22"/>
      <c r="C117" s="40"/>
      <c r="D117" s="40"/>
      <c r="E117" s="255"/>
      <c r="F117" s="111"/>
      <c r="G117" s="11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83"/>
      <c r="AD117" s="423"/>
      <c r="AE117" s="292"/>
      <c r="AF117" s="292"/>
      <c r="AG117" s="292"/>
      <c r="AH117" s="292"/>
      <c r="AI117" s="73"/>
      <c r="AJ117" s="293"/>
      <c r="AK117" s="1"/>
      <c r="AL117" s="74"/>
      <c r="AM117" s="2"/>
      <c r="AN117" s="2"/>
      <c r="AO117" s="2"/>
      <c r="AP117" s="2"/>
      <c r="AQ117" s="2"/>
      <c r="AR117" s="2"/>
      <c r="AS117" s="2"/>
      <c r="AT117" s="439"/>
      <c r="AU117" s="14"/>
      <c r="AV117" s="75"/>
      <c r="AW117" s="75"/>
      <c r="AX117" s="75"/>
      <c r="AY117" s="75"/>
      <c r="AZ117" s="75"/>
      <c r="BA117" s="69"/>
      <c r="BB117" s="69"/>
      <c r="BC117" s="69"/>
      <c r="BD117" s="69"/>
      <c r="BE117" s="69"/>
      <c r="BF117" s="70"/>
      <c r="BG117" s="100"/>
      <c r="BH117" s="101"/>
    </row>
    <row r="118" spans="1:60" s="17" customFormat="1" ht="10" customHeight="1" x14ac:dyDescent="0.35">
      <c r="A118" s="14"/>
      <c r="B118" s="22"/>
      <c r="C118" s="40"/>
      <c r="D118" s="77"/>
      <c r="E118" s="274"/>
      <c r="F118" s="257"/>
      <c r="G118" s="78"/>
      <c r="H118" s="79"/>
      <c r="I118" s="80"/>
      <c r="J118" s="80"/>
      <c r="K118" s="80"/>
      <c r="L118" s="80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2"/>
      <c r="AE118" s="9"/>
      <c r="AF118" s="9"/>
      <c r="AG118" s="9"/>
      <c r="AH118" s="9"/>
      <c r="AI118" s="83"/>
      <c r="AJ118" s="10"/>
      <c r="AK118" s="84"/>
      <c r="AL118" s="85"/>
      <c r="AM118" s="2"/>
      <c r="AN118" s="2"/>
      <c r="AO118" s="2"/>
      <c r="AP118" s="2"/>
      <c r="AQ118" s="2"/>
      <c r="AR118" s="2"/>
      <c r="AS118" s="2"/>
      <c r="AT118" s="439"/>
      <c r="AU118" s="14"/>
      <c r="AV118" s="75"/>
      <c r="AW118" s="75"/>
      <c r="AX118" s="75"/>
      <c r="AY118" s="75"/>
      <c r="AZ118" s="75"/>
      <c r="BA118" s="69"/>
      <c r="BB118" s="69"/>
      <c r="BC118" s="69"/>
      <c r="BD118" s="69"/>
      <c r="BE118" s="69"/>
      <c r="BF118" s="70"/>
      <c r="BG118" s="100"/>
      <c r="BH118" s="101"/>
    </row>
    <row r="119" spans="1:60" ht="28" x14ac:dyDescent="0.2">
      <c r="B119" s="58"/>
      <c r="C119" s="86"/>
      <c r="D119" s="107"/>
      <c r="E119" s="52"/>
      <c r="F119" s="40"/>
      <c r="G119" s="2"/>
      <c r="H119" s="576"/>
      <c r="I119" s="576"/>
      <c r="J119" s="381"/>
      <c r="K119" s="577"/>
      <c r="L119" s="577"/>
      <c r="M119" s="577"/>
      <c r="N119" s="577"/>
      <c r="O119" s="577"/>
      <c r="P119" s="577"/>
      <c r="Q119" s="577"/>
      <c r="R119" s="577"/>
      <c r="S119" s="577"/>
      <c r="T119" s="577"/>
      <c r="U119" s="577"/>
      <c r="V119" s="577"/>
      <c r="W119" s="56"/>
      <c r="X119" s="56"/>
      <c r="Y119" s="228"/>
      <c r="Z119" s="578"/>
      <c r="AA119" s="578"/>
      <c r="AB119" s="578"/>
      <c r="AC119" s="578"/>
      <c r="AD119" s="578"/>
      <c r="AE119" s="578"/>
      <c r="AF119" s="382"/>
      <c r="AG119" s="382"/>
      <c r="AH119" s="382"/>
      <c r="AI119" s="53"/>
      <c r="AJ119" s="54"/>
      <c r="AK119" s="2"/>
      <c r="AL119" s="118"/>
      <c r="AM119" s="119"/>
      <c r="AN119" s="2"/>
      <c r="AO119" s="2"/>
      <c r="AP119" s="2"/>
      <c r="AQ119" s="2"/>
      <c r="AR119" s="2"/>
      <c r="AS119" s="117"/>
      <c r="AT119" s="59"/>
    </row>
    <row r="120" spans="1:60" ht="31" x14ac:dyDescent="0.3">
      <c r="B120" s="22"/>
      <c r="C120" s="40"/>
      <c r="D120" s="41"/>
      <c r="E120" s="579" t="s">
        <v>102</v>
      </c>
      <c r="F120" s="580"/>
      <c r="G120" s="580"/>
      <c r="H120" s="580"/>
      <c r="I120" s="580"/>
      <c r="J120" s="580"/>
      <c r="K120" s="580"/>
      <c r="L120" s="580"/>
      <c r="M120" s="581"/>
      <c r="N120" s="645">
        <v>44342</v>
      </c>
      <c r="O120" s="646"/>
      <c r="P120" s="646"/>
      <c r="Q120" s="646"/>
      <c r="R120" s="646"/>
      <c r="S120" s="647"/>
      <c r="T120" s="349"/>
      <c r="V120" s="192"/>
      <c r="W120" s="193"/>
      <c r="X120" s="193"/>
      <c r="Y120" s="193"/>
      <c r="Z120" s="335"/>
      <c r="AA120" s="189"/>
      <c r="AB120" s="189"/>
      <c r="AC120" s="586" t="s">
        <v>64</v>
      </c>
      <c r="AD120" s="587"/>
      <c r="AE120" s="586" t="s">
        <v>44</v>
      </c>
      <c r="AF120" s="587"/>
      <c r="AG120" s="650" t="s">
        <v>58</v>
      </c>
      <c r="AH120" s="651"/>
      <c r="AI120" s="651"/>
      <c r="AJ120" s="651"/>
      <c r="AK120" s="651"/>
      <c r="AL120" s="2"/>
      <c r="AM120" s="2"/>
      <c r="AN120" s="2"/>
      <c r="AO120" s="2"/>
      <c r="AP120" s="2"/>
      <c r="AQ120" s="2"/>
      <c r="AR120" s="2"/>
      <c r="AS120" s="120"/>
      <c r="AT120" s="60"/>
    </row>
    <row r="121" spans="1:60" ht="40" customHeight="1" x14ac:dyDescent="0.3">
      <c r="B121" s="22"/>
      <c r="C121" s="40"/>
      <c r="D121" s="41"/>
      <c r="E121" s="52"/>
      <c r="F121" s="40"/>
      <c r="G121" s="2"/>
      <c r="H121" s="425"/>
      <c r="I121" s="425"/>
      <c r="J121" s="425"/>
      <c r="K121" s="425"/>
      <c r="L121" s="425"/>
      <c r="M121" s="425"/>
      <c r="N121" s="425"/>
      <c r="O121" s="425"/>
      <c r="P121" s="336"/>
      <c r="Q121" s="425"/>
      <c r="R121" s="425"/>
      <c r="S121" s="425"/>
      <c r="T121" s="425"/>
      <c r="U121" s="343"/>
      <c r="V121" s="336"/>
      <c r="W121" s="56"/>
      <c r="X121" s="56"/>
      <c r="Y121" s="228"/>
      <c r="Z121" s="337"/>
      <c r="AA121" s="426"/>
      <c r="AB121" s="426"/>
      <c r="AC121" s="584" t="s">
        <v>62</v>
      </c>
      <c r="AD121" s="584"/>
      <c r="AE121" s="588" t="s">
        <v>59</v>
      </c>
      <c r="AF121" s="588"/>
      <c r="AG121" s="590" t="s">
        <v>76</v>
      </c>
      <c r="AH121" s="591"/>
      <c r="AI121" s="591"/>
      <c r="AJ121" s="591"/>
      <c r="AK121" s="592"/>
      <c r="AL121" s="123"/>
      <c r="AM121" s="123"/>
      <c r="AN121" s="123"/>
      <c r="AO121" s="123"/>
      <c r="AP121" s="123"/>
      <c r="AQ121" s="120"/>
      <c r="AR121" s="120"/>
      <c r="AS121" s="120"/>
      <c r="AT121" s="60"/>
    </row>
    <row r="122" spans="1:60" ht="40" customHeight="1" x14ac:dyDescent="0.3">
      <c r="B122" s="22"/>
      <c r="C122" s="40"/>
      <c r="D122" s="41"/>
      <c r="E122" s="52"/>
      <c r="F122" s="40"/>
      <c r="G122" s="2"/>
      <c r="H122" s="381"/>
      <c r="I122" s="381"/>
      <c r="J122" s="381"/>
      <c r="K122" s="381"/>
      <c r="L122" s="381"/>
      <c r="M122" s="381"/>
      <c r="N122" s="381"/>
      <c r="O122" s="381"/>
      <c r="P122" s="336"/>
      <c r="Q122" s="381"/>
      <c r="R122" s="381"/>
      <c r="S122" s="381"/>
      <c r="T122" s="381"/>
      <c r="U122" s="343"/>
      <c r="V122" s="336"/>
      <c r="W122" s="56"/>
      <c r="X122" s="56"/>
      <c r="Y122" s="228"/>
      <c r="Z122" s="337"/>
      <c r="AA122" s="382"/>
      <c r="AB122" s="382"/>
      <c r="AC122" s="584" t="s">
        <v>63</v>
      </c>
      <c r="AD122" s="584"/>
      <c r="AE122" s="588" t="s">
        <v>60</v>
      </c>
      <c r="AF122" s="588"/>
      <c r="AG122" s="590" t="s">
        <v>75</v>
      </c>
      <c r="AH122" s="591"/>
      <c r="AI122" s="591"/>
      <c r="AJ122" s="591"/>
      <c r="AK122" s="592"/>
      <c r="AL122" s="123"/>
      <c r="AM122" s="123"/>
      <c r="AN122" s="123"/>
      <c r="AO122" s="123"/>
      <c r="AP122" s="123"/>
      <c r="AQ122" s="120"/>
      <c r="AR122" s="120"/>
      <c r="AS122" s="120"/>
      <c r="AT122" s="60"/>
    </row>
    <row r="123" spans="1:60" ht="40" customHeight="1" x14ac:dyDescent="0.3">
      <c r="B123" s="22"/>
      <c r="C123" s="40"/>
      <c r="D123" s="41"/>
      <c r="E123" s="52"/>
      <c r="F123" s="40"/>
      <c r="G123" s="2"/>
      <c r="H123" s="68"/>
      <c r="I123" s="68"/>
      <c r="J123" s="68"/>
      <c r="K123" s="68"/>
      <c r="L123" s="68"/>
      <c r="M123" s="57"/>
      <c r="N123" s="57"/>
      <c r="O123" s="57"/>
      <c r="P123" s="344"/>
      <c r="Q123" s="345"/>
      <c r="R123" s="345"/>
      <c r="S123" s="345"/>
      <c r="T123" s="345"/>
      <c r="U123" s="346"/>
      <c r="V123" s="338"/>
      <c r="W123" s="56"/>
      <c r="X123" s="56"/>
      <c r="Y123" s="56"/>
      <c r="Z123" s="339"/>
      <c r="AA123" s="67"/>
      <c r="AB123" s="67"/>
      <c r="AC123" s="585" t="s">
        <v>154</v>
      </c>
      <c r="AD123" s="585"/>
      <c r="AE123" s="589" t="s">
        <v>61</v>
      </c>
      <c r="AF123" s="589"/>
      <c r="AG123" s="590" t="s">
        <v>155</v>
      </c>
      <c r="AH123" s="591"/>
      <c r="AI123" s="591"/>
      <c r="AJ123" s="591"/>
      <c r="AK123" s="592"/>
      <c r="AL123" s="123"/>
      <c r="AM123" s="123"/>
      <c r="AN123" s="123"/>
      <c r="AO123" s="123"/>
      <c r="AP123" s="123"/>
      <c r="AQ123" s="120"/>
      <c r="AR123" s="120"/>
      <c r="AS123" s="120"/>
      <c r="AT123" s="60"/>
    </row>
    <row r="124" spans="1:60" ht="26" x14ac:dyDescent="0.2">
      <c r="B124" s="22"/>
      <c r="C124" s="105"/>
      <c r="E124" s="52"/>
      <c r="F124" s="40"/>
      <c r="G124" s="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336"/>
      <c r="W124" s="56"/>
      <c r="X124" s="56"/>
      <c r="Y124" s="56"/>
      <c r="Z124" s="340"/>
      <c r="AA124" s="56"/>
      <c r="AB124" s="56"/>
      <c r="AC124" s="56"/>
      <c r="AD124" s="56"/>
      <c r="AE124" s="56"/>
      <c r="AF124" s="56"/>
      <c r="AG124" s="56"/>
      <c r="AH124" s="56"/>
      <c r="AI124" s="53"/>
      <c r="AJ124" s="54"/>
      <c r="AK124" s="2"/>
      <c r="AU124" s="22"/>
      <c r="AV124" s="40"/>
    </row>
    <row r="125" spans="1:60" x14ac:dyDescent="0.2">
      <c r="B125" s="22"/>
      <c r="C125" s="105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200"/>
      <c r="W125" s="201"/>
      <c r="X125" s="201"/>
      <c r="Y125" s="201"/>
      <c r="Z125" s="341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U125" s="22"/>
      <c r="AV125" s="40"/>
    </row>
    <row r="126" spans="1:60" ht="9.75" customHeight="1" x14ac:dyDescent="0.3">
      <c r="B126" s="22"/>
      <c r="C126" s="105"/>
      <c r="D126" s="121"/>
      <c r="E126" s="105"/>
      <c r="F126" s="120"/>
      <c r="G126" s="120"/>
      <c r="H126" s="122"/>
      <c r="I126" s="122"/>
      <c r="J126" s="122"/>
      <c r="K126" s="122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2"/>
      <c r="Y126" s="122"/>
      <c r="Z126" s="122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U126" s="22"/>
      <c r="AV126" s="40"/>
    </row>
    <row r="127" spans="1:60" ht="28" x14ac:dyDescent="0.3">
      <c r="B127" s="22"/>
      <c r="C127" s="40"/>
      <c r="E127" s="40"/>
      <c r="F127" s="120"/>
      <c r="G127" s="120"/>
      <c r="H127" s="122"/>
      <c r="I127" s="122"/>
      <c r="J127" s="122"/>
      <c r="K127" s="122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2"/>
      <c r="Y127" s="122"/>
      <c r="Z127" s="122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U127" s="22"/>
      <c r="AV127" s="40"/>
    </row>
    <row r="128" spans="1:60" x14ac:dyDescent="0.2">
      <c r="B128" s="61"/>
      <c r="C128" s="62"/>
      <c r="D128" s="424"/>
      <c r="E128" s="62"/>
      <c r="F128" s="62"/>
      <c r="G128" s="575" t="str">
        <f>'Donnees Gen.'!R3</f>
        <v xml:space="preserve">Conception Thierry GÉRARD IEN-ET STI Design &amp; Métiers d'art  - Adaptation Didier Ramstein IEN STI - Version 1 • Avril 2021    </v>
      </c>
      <c r="H128" s="575"/>
      <c r="I128" s="575"/>
      <c r="J128" s="575"/>
      <c r="K128" s="575"/>
      <c r="L128" s="575"/>
      <c r="M128" s="575"/>
      <c r="N128" s="575"/>
      <c r="O128" s="575"/>
      <c r="P128" s="575"/>
      <c r="Q128" s="575"/>
      <c r="R128" s="575"/>
      <c r="S128" s="575"/>
      <c r="T128" s="575"/>
      <c r="U128" s="575"/>
      <c r="V128" s="575"/>
      <c r="W128" s="575"/>
      <c r="X128" s="575"/>
      <c r="Y128" s="575"/>
      <c r="Z128" s="575"/>
      <c r="AA128" s="575"/>
      <c r="AB128" s="575"/>
      <c r="AC128" s="575"/>
      <c r="AD128" s="575"/>
      <c r="AE128" s="575"/>
      <c r="AF128" s="575"/>
      <c r="AG128" s="575"/>
      <c r="AH128" s="575"/>
      <c r="AI128" s="575"/>
      <c r="AJ128" s="63"/>
      <c r="AK128" s="63"/>
      <c r="AL128" s="63"/>
      <c r="AM128" s="62"/>
      <c r="AN128" s="62"/>
      <c r="AO128" s="62"/>
      <c r="AP128" s="62"/>
      <c r="AQ128" s="62"/>
      <c r="AR128" s="62"/>
      <c r="AS128" s="62"/>
      <c r="AT128" s="64"/>
    </row>
    <row r="1047970" spans="48:84" x14ac:dyDescent="0.2">
      <c r="AV1047970" s="14"/>
      <c r="AW1047970" s="14"/>
      <c r="AX1047970" s="14"/>
      <c r="AY1047970" s="14"/>
      <c r="AZ1047970" s="14"/>
      <c r="BA1047970" s="14"/>
      <c r="BB1047970" s="14"/>
      <c r="BC1047970" s="14"/>
      <c r="BD1047970" s="14"/>
      <c r="BE1047970" s="14"/>
      <c r="BF1047970" s="14"/>
      <c r="BG1047970" s="14"/>
      <c r="BH1047970" s="14"/>
      <c r="BI1047970" s="14"/>
      <c r="BJ1047970" s="14"/>
      <c r="BK1047970" s="14"/>
      <c r="BL1047970" s="14"/>
      <c r="BM1047970" s="14"/>
      <c r="BN1047970" s="14"/>
      <c r="BO1047970" s="14"/>
      <c r="BP1047970" s="14"/>
      <c r="BQ1047970" s="14"/>
      <c r="BR1047970" s="14"/>
      <c r="BS1047970" s="14"/>
      <c r="BT1047970" s="14"/>
      <c r="BU1047970" s="14"/>
      <c r="BV1047970" s="14"/>
      <c r="BW1047970" s="14"/>
      <c r="BX1047970" s="14"/>
      <c r="BY1047970" s="14"/>
      <c r="BZ1047970" s="14"/>
      <c r="CA1047970" s="14"/>
      <c r="CB1047970" s="14"/>
      <c r="CC1047970" s="14"/>
      <c r="CD1047970" s="14"/>
      <c r="CE1047970" s="14"/>
      <c r="CF1047970" s="14"/>
    </row>
    <row r="1047999" spans="4:4" x14ac:dyDescent="0.2">
      <c r="D1047999" s="14"/>
    </row>
    <row r="1048006" spans="5:5" x14ac:dyDescent="0.2">
      <c r="E1048006" s="65"/>
    </row>
  </sheetData>
  <sheetProtection selectLockedCells="1"/>
  <mergeCells count="159">
    <mergeCell ref="H116:I116"/>
    <mergeCell ref="K116:AA116"/>
    <mergeCell ref="AE116:AH116"/>
    <mergeCell ref="AG121:AK121"/>
    <mergeCell ref="AG120:AK120"/>
    <mergeCell ref="C105:D105"/>
    <mergeCell ref="E106:F108"/>
    <mergeCell ref="G106:G108"/>
    <mergeCell ref="H106:I108"/>
    <mergeCell ref="K106:AA108"/>
    <mergeCell ref="AE106:AH106"/>
    <mergeCell ref="H110:I110"/>
    <mergeCell ref="K110:AA110"/>
    <mergeCell ref="AE110:AH110"/>
    <mergeCell ref="G8:N8"/>
    <mergeCell ref="N120:S120"/>
    <mergeCell ref="H57:I57"/>
    <mergeCell ref="K57:AA57"/>
    <mergeCell ref="AE57:AH57"/>
    <mergeCell ref="H59:I59"/>
    <mergeCell ref="K59:AA59"/>
    <mergeCell ref="AE59:AH59"/>
    <mergeCell ref="H71:I71"/>
    <mergeCell ref="K71:AA71"/>
    <mergeCell ref="AE71:AH71"/>
    <mergeCell ref="AC64:AC65"/>
    <mergeCell ref="H67:I67"/>
    <mergeCell ref="K67:AA67"/>
    <mergeCell ref="AE67:AH67"/>
    <mergeCell ref="H69:I69"/>
    <mergeCell ref="K69:AA69"/>
    <mergeCell ref="AE69:AH69"/>
    <mergeCell ref="H95:I95"/>
    <mergeCell ref="K95:AA95"/>
    <mergeCell ref="AE95:AH95"/>
    <mergeCell ref="AE91:AH91"/>
    <mergeCell ref="AC92:AC93"/>
    <mergeCell ref="AC120:AD120"/>
    <mergeCell ref="AI29:AJ29"/>
    <mergeCell ref="AI36:AJ36"/>
    <mergeCell ref="E47:E48"/>
    <mergeCell ref="G47:AK48"/>
    <mergeCell ref="AE51:AH51"/>
    <mergeCell ref="AC52:AC53"/>
    <mergeCell ref="H55:I55"/>
    <mergeCell ref="K55:AA55"/>
    <mergeCell ref="AE55:AH55"/>
    <mergeCell ref="AE41:AH46"/>
    <mergeCell ref="H31:J31"/>
    <mergeCell ref="K31:R31"/>
    <mergeCell ref="T38:U38"/>
    <mergeCell ref="V38:AA38"/>
    <mergeCell ref="G3:AO3"/>
    <mergeCell ref="B7:E7"/>
    <mergeCell ref="AI18:AJ18"/>
    <mergeCell ref="E13:E14"/>
    <mergeCell ref="G13:AK14"/>
    <mergeCell ref="H7:U7"/>
    <mergeCell ref="X18:Z18"/>
    <mergeCell ref="C91:D91"/>
    <mergeCell ref="G91:G93"/>
    <mergeCell ref="H91:I93"/>
    <mergeCell ref="K91:AA93"/>
    <mergeCell ref="E91:F93"/>
    <mergeCell ref="X22:Y22"/>
    <mergeCell ref="Z22:AA22"/>
    <mergeCell ref="I44:O44"/>
    <mergeCell ref="R44:X44"/>
    <mergeCell ref="K41:L41"/>
    <mergeCell ref="Y7:AH7"/>
    <mergeCell ref="H27:T27"/>
    <mergeCell ref="H16:T16"/>
    <mergeCell ref="H34:T34"/>
    <mergeCell ref="H18:J18"/>
    <mergeCell ref="H20:J20"/>
    <mergeCell ref="K18:R18"/>
    <mergeCell ref="C50:D50"/>
    <mergeCell ref="G51:G53"/>
    <mergeCell ref="H51:I53"/>
    <mergeCell ref="K51:AA53"/>
    <mergeCell ref="AE63:AH63"/>
    <mergeCell ref="C63:D63"/>
    <mergeCell ref="G63:G65"/>
    <mergeCell ref="H63:I65"/>
    <mergeCell ref="K63:AA65"/>
    <mergeCell ref="E51:F53"/>
    <mergeCell ref="E63:F65"/>
    <mergeCell ref="H61:I61"/>
    <mergeCell ref="K61:AA61"/>
    <mergeCell ref="AE61:AH61"/>
    <mergeCell ref="AE75:AH75"/>
    <mergeCell ref="AC76:AC77"/>
    <mergeCell ref="AE79:AH79"/>
    <mergeCell ref="H81:I81"/>
    <mergeCell ref="K81:AA81"/>
    <mergeCell ref="AE81:AH81"/>
    <mergeCell ref="AW55:AZ55"/>
    <mergeCell ref="AD90:AJ90"/>
    <mergeCell ref="AD82:AJ82"/>
    <mergeCell ref="H89:I89"/>
    <mergeCell ref="K89:AA89"/>
    <mergeCell ref="AE89:AH89"/>
    <mergeCell ref="G128:AI128"/>
    <mergeCell ref="H119:I119"/>
    <mergeCell ref="K119:V119"/>
    <mergeCell ref="Z119:AE119"/>
    <mergeCell ref="E120:M120"/>
    <mergeCell ref="H97:I97"/>
    <mergeCell ref="K97:AA97"/>
    <mergeCell ref="AE97:AH97"/>
    <mergeCell ref="AC121:AD121"/>
    <mergeCell ref="AC122:AD122"/>
    <mergeCell ref="AC123:AD123"/>
    <mergeCell ref="AE120:AF120"/>
    <mergeCell ref="AE121:AF121"/>
    <mergeCell ref="AE122:AF122"/>
    <mergeCell ref="AE123:AF123"/>
    <mergeCell ref="AG122:AK122"/>
    <mergeCell ref="AG123:AK123"/>
    <mergeCell ref="E102:E103"/>
    <mergeCell ref="G102:AK103"/>
    <mergeCell ref="E112:F114"/>
    <mergeCell ref="G112:G114"/>
    <mergeCell ref="H112:I114"/>
    <mergeCell ref="K112:AA114"/>
    <mergeCell ref="AE112:AH112"/>
    <mergeCell ref="E75:F77"/>
    <mergeCell ref="G75:G77"/>
    <mergeCell ref="H75:I77"/>
    <mergeCell ref="K75:AA77"/>
    <mergeCell ref="H79:I79"/>
    <mergeCell ref="K79:AA79"/>
    <mergeCell ref="K20:R20"/>
    <mergeCell ref="T18:W18"/>
    <mergeCell ref="H22:L22"/>
    <mergeCell ref="H25:K25"/>
    <mergeCell ref="H24:K24"/>
    <mergeCell ref="M22:U22"/>
    <mergeCell ref="H29:J29"/>
    <mergeCell ref="K29:R29"/>
    <mergeCell ref="T29:U29"/>
    <mergeCell ref="V29:AA29"/>
    <mergeCell ref="H36:J36"/>
    <mergeCell ref="H38:J38"/>
    <mergeCell ref="K36:R36"/>
    <mergeCell ref="K38:R38"/>
    <mergeCell ref="T36:U36"/>
    <mergeCell ref="V36:AA36"/>
    <mergeCell ref="L24:AB24"/>
    <mergeCell ref="C83:D83"/>
    <mergeCell ref="E83:F85"/>
    <mergeCell ref="G83:G85"/>
    <mergeCell ref="H83:I85"/>
    <mergeCell ref="K83:AA85"/>
    <mergeCell ref="AE83:AH83"/>
    <mergeCell ref="AC84:AC85"/>
    <mergeCell ref="H87:I87"/>
    <mergeCell ref="K87:AA87"/>
    <mergeCell ref="AE87:AH87"/>
  </mergeCells>
  <phoneticPr fontId="63" type="noConversion"/>
  <conditionalFormatting sqref="BG55:BG56 BG100 BG74:BG81">
    <cfRule type="cellIs" dxfId="1298" priority="3880" operator="between">
      <formula>15</formula>
      <formula>20</formula>
    </cfRule>
    <cfRule type="cellIs" dxfId="1297" priority="3881" operator="between">
      <formula>10</formula>
      <formula>14.999</formula>
    </cfRule>
    <cfRule type="cellIs" dxfId="1296" priority="3882" operator="between">
      <formula>5</formula>
      <formula>9.999</formula>
    </cfRule>
    <cfRule type="cellIs" dxfId="1295" priority="3883" operator="between">
      <formula>0</formula>
      <formula>4.999</formula>
    </cfRule>
  </conditionalFormatting>
  <conditionalFormatting sqref="BH55:BH56 BH100 BH74:BH81">
    <cfRule type="cellIs" dxfId="1294" priority="3875" operator="greaterThan">
      <formula>3</formula>
    </cfRule>
    <cfRule type="cellIs" dxfId="1293" priority="3876" operator="lessThan">
      <formula>1</formula>
    </cfRule>
    <cfRule type="cellIs" dxfId="1292" priority="3877" operator="equal">
      <formula>3</formula>
    </cfRule>
    <cfRule type="cellIs" dxfId="1291" priority="3878" operator="equal">
      <formula>2</formula>
    </cfRule>
    <cfRule type="cellIs" dxfId="1290" priority="3879" operator="equal">
      <formula>#REF!</formula>
    </cfRule>
  </conditionalFormatting>
  <conditionalFormatting sqref="S6">
    <cfRule type="beginsWith" dxfId="1289" priority="3874" operator="beginsWith" text="?">
      <formula>LEFT(S6,LEN("?"))="?"</formula>
    </cfRule>
  </conditionalFormatting>
  <conditionalFormatting sqref="O6 S6">
    <cfRule type="beginsWith" dxfId="1288" priority="3870" operator="beginsWith" text="...">
      <formula>LEFT(O6,LEN("..."))="..."</formula>
    </cfRule>
  </conditionalFormatting>
  <conditionalFormatting sqref="AE100:AH101">
    <cfRule type="containsText" dxfId="1287" priority="3863" operator="containsText" text="ggggggggggggggg">
      <formula>NOT(ISERROR(SEARCH("ggggggggggggggg",AE100)))</formula>
    </cfRule>
    <cfRule type="containsText" dxfId="1286" priority="3864" operator="containsText" text="gggggggggg">
      <formula>NOT(ISERROR(SEARCH("gggggggggg",AE100)))</formula>
    </cfRule>
    <cfRule type="containsText" dxfId="1285" priority="3865" operator="containsText" text="ggggg">
      <formula>NOT(ISERROR(SEARCH("ggggg",AE100)))</formula>
    </cfRule>
    <cfRule type="containsText" dxfId="1284" priority="3866" operator="containsText" text="g">
      <formula>NOT(ISERROR(SEARCH("g",AE100)))</formula>
    </cfRule>
  </conditionalFormatting>
  <conditionalFormatting sqref="AQ50:AQ54 AJ100:AJ101">
    <cfRule type="cellIs" dxfId="1283" priority="3859" operator="between">
      <formula>15</formula>
      <formula>20</formula>
    </cfRule>
    <cfRule type="cellIs" dxfId="1282" priority="3860" operator="between">
      <formula>10</formula>
      <formula>14.999</formula>
    </cfRule>
    <cfRule type="cellIs" dxfId="1281" priority="3861" operator="between">
      <formula>5</formula>
      <formula>9.999</formula>
    </cfRule>
    <cfRule type="cellIs" dxfId="1280" priority="3862" operator="between">
      <formula>0.001</formula>
      <formula>4.999</formula>
    </cfRule>
  </conditionalFormatting>
  <conditionalFormatting sqref="BG57">
    <cfRule type="cellIs" dxfId="1279" priority="3855" operator="between">
      <formula>15</formula>
      <formula>20</formula>
    </cfRule>
    <cfRule type="cellIs" dxfId="1278" priority="3856" operator="between">
      <formula>10</formula>
      <formula>14.999</formula>
    </cfRule>
    <cfRule type="cellIs" dxfId="1277" priority="3857" operator="between">
      <formula>5</formula>
      <formula>9.999</formula>
    </cfRule>
    <cfRule type="cellIs" dxfId="1276" priority="3858" operator="between">
      <formula>0</formula>
      <formula>4.999</formula>
    </cfRule>
  </conditionalFormatting>
  <conditionalFormatting sqref="BH57">
    <cfRule type="cellIs" dxfId="1275" priority="3850" operator="greaterThan">
      <formula>3</formula>
    </cfRule>
    <cfRule type="cellIs" dxfId="1274" priority="3851" operator="lessThan">
      <formula>1</formula>
    </cfRule>
    <cfRule type="cellIs" dxfId="1273" priority="3852" operator="equal">
      <formula>3</formula>
    </cfRule>
    <cfRule type="cellIs" dxfId="1272" priority="3853" operator="equal">
      <formula>2</formula>
    </cfRule>
    <cfRule type="cellIs" dxfId="1271" priority="3854" operator="equal">
      <formula>#REF!</formula>
    </cfRule>
  </conditionalFormatting>
  <conditionalFormatting sqref="BG59">
    <cfRule type="cellIs" dxfId="1270" priority="3846" operator="between">
      <formula>15</formula>
      <formula>20</formula>
    </cfRule>
    <cfRule type="cellIs" dxfId="1269" priority="3847" operator="between">
      <formula>10</formula>
      <formula>14.999</formula>
    </cfRule>
    <cfRule type="cellIs" dxfId="1268" priority="3848" operator="between">
      <formula>5</formula>
      <formula>9.999</formula>
    </cfRule>
    <cfRule type="cellIs" dxfId="1267" priority="3849" operator="between">
      <formula>0</formula>
      <formula>4.999</formula>
    </cfRule>
  </conditionalFormatting>
  <conditionalFormatting sqref="BH59">
    <cfRule type="cellIs" dxfId="1266" priority="3841" operator="greaterThan">
      <formula>3</formula>
    </cfRule>
    <cfRule type="cellIs" dxfId="1265" priority="3842" operator="lessThan">
      <formula>1</formula>
    </cfRule>
    <cfRule type="cellIs" dxfId="1264" priority="3843" operator="equal">
      <formula>3</formula>
    </cfRule>
    <cfRule type="cellIs" dxfId="1263" priority="3844" operator="equal">
      <formula>2</formula>
    </cfRule>
    <cfRule type="cellIs" dxfId="1262" priority="3845" operator="equal">
      <formula>#REF!</formula>
    </cfRule>
  </conditionalFormatting>
  <conditionalFormatting sqref="BG61">
    <cfRule type="cellIs" dxfId="1261" priority="3837" operator="between">
      <formula>15</formula>
      <formula>20</formula>
    </cfRule>
    <cfRule type="cellIs" dxfId="1260" priority="3838" operator="between">
      <formula>10</formula>
      <formula>14.999</formula>
    </cfRule>
    <cfRule type="cellIs" dxfId="1259" priority="3839" operator="between">
      <formula>5</formula>
      <formula>9.999</formula>
    </cfRule>
    <cfRule type="cellIs" dxfId="1258" priority="3840" operator="between">
      <formula>0</formula>
      <formula>4.999</formula>
    </cfRule>
  </conditionalFormatting>
  <conditionalFormatting sqref="BH61">
    <cfRule type="cellIs" dxfId="1257" priority="3832" operator="greaterThan">
      <formula>3</formula>
    </cfRule>
    <cfRule type="cellIs" dxfId="1256" priority="3833" operator="lessThan">
      <formula>1</formula>
    </cfRule>
    <cfRule type="cellIs" dxfId="1255" priority="3834" operator="equal">
      <formula>3</formula>
    </cfRule>
    <cfRule type="cellIs" dxfId="1254" priority="3835" operator="equal">
      <formula>2</formula>
    </cfRule>
    <cfRule type="cellIs" dxfId="1253" priority="3836" operator="equal">
      <formula>#REF!</formula>
    </cfRule>
  </conditionalFormatting>
  <conditionalFormatting sqref="AQ50:AQ54">
    <cfRule type="beginsWith" dxfId="1252" priority="3812" operator="beginsWith" text="?">
      <formula>LEFT(AQ50,LEN("?"))="?"</formula>
    </cfRule>
    <cfRule type="beginsWith" dxfId="1251" priority="3813" operator="beginsWith" text="Néant">
      <formula>LEFT(AQ50,LEN("Néant"))="Néant"</formula>
    </cfRule>
  </conditionalFormatting>
  <conditionalFormatting sqref="AQ50:AQ54">
    <cfRule type="cellIs" dxfId="1250" priority="3809" operator="equal">
      <formula>3</formula>
    </cfRule>
    <cfRule type="cellIs" dxfId="1249" priority="3810" operator="equal">
      <formula>2</formula>
    </cfRule>
    <cfRule type="cellIs" dxfId="1248" priority="3811" operator="equal">
      <formula>1</formula>
    </cfRule>
  </conditionalFormatting>
  <conditionalFormatting sqref="BG62">
    <cfRule type="cellIs" dxfId="1247" priority="3794" operator="between">
      <formula>15</formula>
      <formula>20</formula>
    </cfRule>
    <cfRule type="cellIs" dxfId="1246" priority="3795" operator="between">
      <formula>10</formula>
      <formula>14.999</formula>
    </cfRule>
    <cfRule type="cellIs" dxfId="1245" priority="3796" operator="between">
      <formula>5</formula>
      <formula>9.999</formula>
    </cfRule>
    <cfRule type="cellIs" dxfId="1244" priority="3797" operator="between">
      <formula>0</formula>
      <formula>4.999</formula>
    </cfRule>
  </conditionalFormatting>
  <conditionalFormatting sqref="BH62">
    <cfRule type="cellIs" dxfId="1243" priority="3789" operator="greaterThan">
      <formula>3</formula>
    </cfRule>
    <cfRule type="cellIs" dxfId="1242" priority="3790" operator="lessThan">
      <formula>1</formula>
    </cfRule>
    <cfRule type="cellIs" dxfId="1241" priority="3791" operator="equal">
      <formula>3</formula>
    </cfRule>
    <cfRule type="cellIs" dxfId="1240" priority="3792" operator="equal">
      <formula>2</formula>
    </cfRule>
    <cfRule type="cellIs" dxfId="1239" priority="3793" operator="equal">
      <formula>#REF!</formula>
    </cfRule>
  </conditionalFormatting>
  <conditionalFormatting sqref="BG67:BG68">
    <cfRule type="cellIs" dxfId="1238" priority="3785" operator="between">
      <formula>15</formula>
      <formula>20</formula>
    </cfRule>
    <cfRule type="cellIs" dxfId="1237" priority="3786" operator="between">
      <formula>10</formula>
      <formula>14.999</formula>
    </cfRule>
    <cfRule type="cellIs" dxfId="1236" priority="3787" operator="between">
      <formula>5</formula>
      <formula>9.999</formula>
    </cfRule>
    <cfRule type="cellIs" dxfId="1235" priority="3788" operator="between">
      <formula>0</formula>
      <formula>4.999</formula>
    </cfRule>
  </conditionalFormatting>
  <conditionalFormatting sqref="BH67:BH68">
    <cfRule type="cellIs" dxfId="1234" priority="3780" operator="greaterThan">
      <formula>3</formula>
    </cfRule>
    <cfRule type="cellIs" dxfId="1233" priority="3781" operator="lessThan">
      <formula>1</formula>
    </cfRule>
    <cfRule type="cellIs" dxfId="1232" priority="3782" operator="equal">
      <formula>3</formula>
    </cfRule>
    <cfRule type="cellIs" dxfId="1231" priority="3783" operator="equal">
      <formula>2</formula>
    </cfRule>
    <cfRule type="cellIs" dxfId="1230" priority="3784" operator="equal">
      <formula>#REF!</formula>
    </cfRule>
  </conditionalFormatting>
  <conditionalFormatting sqref="BG69">
    <cfRule type="cellIs" dxfId="1229" priority="3776" operator="between">
      <formula>15</formula>
      <formula>20</formula>
    </cfRule>
    <cfRule type="cellIs" dxfId="1228" priority="3777" operator="between">
      <formula>10</formula>
      <formula>14.999</formula>
    </cfRule>
    <cfRule type="cellIs" dxfId="1227" priority="3778" operator="between">
      <formula>5</formula>
      <formula>9.999</formula>
    </cfRule>
    <cfRule type="cellIs" dxfId="1226" priority="3779" operator="between">
      <formula>0</formula>
      <formula>4.999</formula>
    </cfRule>
  </conditionalFormatting>
  <conditionalFormatting sqref="BH69">
    <cfRule type="cellIs" dxfId="1225" priority="3771" operator="greaterThan">
      <formula>3</formula>
    </cfRule>
    <cfRule type="cellIs" dxfId="1224" priority="3772" operator="lessThan">
      <formula>1</formula>
    </cfRule>
    <cfRule type="cellIs" dxfId="1223" priority="3773" operator="equal">
      <formula>3</formula>
    </cfRule>
    <cfRule type="cellIs" dxfId="1222" priority="3774" operator="equal">
      <formula>2</formula>
    </cfRule>
    <cfRule type="cellIs" dxfId="1221" priority="3775" operator="equal">
      <formula>#REF!</formula>
    </cfRule>
  </conditionalFormatting>
  <conditionalFormatting sqref="BG71">
    <cfRule type="cellIs" dxfId="1220" priority="3767" operator="between">
      <formula>15</formula>
      <formula>20</formula>
    </cfRule>
    <cfRule type="cellIs" dxfId="1219" priority="3768" operator="between">
      <formula>10</formula>
      <formula>14.999</formula>
    </cfRule>
    <cfRule type="cellIs" dxfId="1218" priority="3769" operator="between">
      <formula>5</formula>
      <formula>9.999</formula>
    </cfRule>
    <cfRule type="cellIs" dxfId="1217" priority="3770" operator="between">
      <formula>0</formula>
      <formula>4.999</formula>
    </cfRule>
  </conditionalFormatting>
  <conditionalFormatting sqref="BH71">
    <cfRule type="cellIs" dxfId="1216" priority="3762" operator="greaterThan">
      <formula>3</formula>
    </cfRule>
    <cfRule type="cellIs" dxfId="1215" priority="3763" operator="lessThan">
      <formula>1</formula>
    </cfRule>
    <cfRule type="cellIs" dxfId="1214" priority="3764" operator="equal">
      <formula>3</formula>
    </cfRule>
    <cfRule type="cellIs" dxfId="1213" priority="3765" operator="equal">
      <formula>2</formula>
    </cfRule>
    <cfRule type="cellIs" dxfId="1212" priority="3766" operator="equal">
      <formula>#REF!</formula>
    </cfRule>
  </conditionalFormatting>
  <conditionalFormatting sqref="BG73">
    <cfRule type="cellIs" dxfId="1211" priority="3740" operator="between">
      <formula>15</formula>
      <formula>20</formula>
    </cfRule>
    <cfRule type="cellIs" dxfId="1210" priority="3741" operator="between">
      <formula>10</formula>
      <formula>14.999</formula>
    </cfRule>
    <cfRule type="cellIs" dxfId="1209" priority="3742" operator="between">
      <formula>5</formula>
      <formula>9.999</formula>
    </cfRule>
    <cfRule type="cellIs" dxfId="1208" priority="3743" operator="between">
      <formula>0</formula>
      <formula>4.999</formula>
    </cfRule>
  </conditionalFormatting>
  <conditionalFormatting sqref="BH73">
    <cfRule type="cellIs" dxfId="1207" priority="3735" operator="greaterThan">
      <formula>3</formula>
    </cfRule>
    <cfRule type="cellIs" dxfId="1206" priority="3736" operator="lessThan">
      <formula>1</formula>
    </cfRule>
    <cfRule type="cellIs" dxfId="1205" priority="3737" operator="equal">
      <formula>3</formula>
    </cfRule>
    <cfRule type="cellIs" dxfId="1204" priority="3738" operator="equal">
      <formula>2</formula>
    </cfRule>
    <cfRule type="cellIs" dxfId="1203" priority="3739" operator="equal">
      <formula>#REF!</formula>
    </cfRule>
  </conditionalFormatting>
  <conditionalFormatting sqref="BG90">
    <cfRule type="cellIs" dxfId="1202" priority="3722" operator="between">
      <formula>15</formula>
      <formula>20</formula>
    </cfRule>
    <cfRule type="cellIs" dxfId="1201" priority="3723" operator="between">
      <formula>10</formula>
      <formula>14.999</formula>
    </cfRule>
    <cfRule type="cellIs" dxfId="1200" priority="3724" operator="between">
      <formula>5</formula>
      <formula>9.999</formula>
    </cfRule>
    <cfRule type="cellIs" dxfId="1199" priority="3725" operator="between">
      <formula>0</formula>
      <formula>4.999</formula>
    </cfRule>
  </conditionalFormatting>
  <conditionalFormatting sqref="BH90">
    <cfRule type="cellIs" dxfId="1198" priority="3717" operator="greaterThan">
      <formula>3</formula>
    </cfRule>
    <cfRule type="cellIs" dxfId="1197" priority="3718" operator="lessThan">
      <formula>1</formula>
    </cfRule>
    <cfRule type="cellIs" dxfId="1196" priority="3719" operator="equal">
      <formula>3</formula>
    </cfRule>
    <cfRule type="cellIs" dxfId="1195" priority="3720" operator="equal">
      <formula>2</formula>
    </cfRule>
    <cfRule type="cellIs" dxfId="1194" priority="3721" operator="equal">
      <formula>#REF!</formula>
    </cfRule>
  </conditionalFormatting>
  <conditionalFormatting sqref="BG95:BG97">
    <cfRule type="cellIs" dxfId="1193" priority="3713" operator="between">
      <formula>15</formula>
      <formula>20</formula>
    </cfRule>
    <cfRule type="cellIs" dxfId="1192" priority="3714" operator="between">
      <formula>10</formula>
      <formula>14.999</formula>
    </cfRule>
    <cfRule type="cellIs" dxfId="1191" priority="3715" operator="between">
      <formula>5</formula>
      <formula>9.999</formula>
    </cfRule>
    <cfRule type="cellIs" dxfId="1190" priority="3716" operator="between">
      <formula>0</formula>
      <formula>4.999</formula>
    </cfRule>
  </conditionalFormatting>
  <conditionalFormatting sqref="BH95:BH97">
    <cfRule type="cellIs" dxfId="1189" priority="3708" operator="greaterThan">
      <formula>3</formula>
    </cfRule>
    <cfRule type="cellIs" dxfId="1188" priority="3709" operator="lessThan">
      <formula>1</formula>
    </cfRule>
    <cfRule type="cellIs" dxfId="1187" priority="3710" operator="equal">
      <formula>3</formula>
    </cfRule>
    <cfRule type="cellIs" dxfId="1186" priority="3711" operator="equal">
      <formula>2</formula>
    </cfRule>
    <cfRule type="cellIs" dxfId="1185" priority="3712" operator="equal">
      <formula>#REF!</formula>
    </cfRule>
  </conditionalFormatting>
  <conditionalFormatting sqref="BG99">
    <cfRule type="cellIs" dxfId="1184" priority="3560" operator="between">
      <formula>15</formula>
      <formula>20</formula>
    </cfRule>
    <cfRule type="cellIs" dxfId="1183" priority="3561" operator="between">
      <formula>10</formula>
      <formula>14.999</formula>
    </cfRule>
    <cfRule type="cellIs" dxfId="1182" priority="3562" operator="between">
      <formula>5</formula>
      <formula>9.999</formula>
    </cfRule>
    <cfRule type="cellIs" dxfId="1181" priority="3563" operator="between">
      <formula>0</formula>
      <formula>4.999</formula>
    </cfRule>
  </conditionalFormatting>
  <conditionalFormatting sqref="BH99">
    <cfRule type="cellIs" dxfId="1180" priority="3555" operator="greaterThan">
      <formula>3</formula>
    </cfRule>
    <cfRule type="cellIs" dxfId="1179" priority="3556" operator="lessThan">
      <formula>1</formula>
    </cfRule>
    <cfRule type="cellIs" dxfId="1178" priority="3557" operator="equal">
      <formula>3</formula>
    </cfRule>
    <cfRule type="cellIs" dxfId="1177" priority="3558" operator="equal">
      <formula>2</formula>
    </cfRule>
    <cfRule type="cellIs" dxfId="1176" priority="3559" operator="equal">
      <formula>#REF!</formula>
    </cfRule>
  </conditionalFormatting>
  <conditionalFormatting sqref="AE55:AH55">
    <cfRule type="containsText" dxfId="1175" priority="3547" operator="containsText" text="ggggggggggggggg">
      <formula>NOT(ISERROR(SEARCH("ggggggggggggggg",AE55)))</formula>
    </cfRule>
    <cfRule type="containsText" dxfId="1174" priority="3548" operator="containsText" text="gggggggggg">
      <formula>NOT(ISERROR(SEARCH("gggggggggg",AE55)))</formula>
    </cfRule>
    <cfRule type="containsText" dxfId="1173" priority="3549" operator="containsText" text="ggggg">
      <formula>NOT(ISERROR(SEARCH("ggggg",AE55)))</formula>
    </cfRule>
    <cfRule type="containsText" dxfId="1172" priority="3550" operator="containsText" text="g">
      <formula>NOT(ISERROR(SEARCH("g",AE55)))</formula>
    </cfRule>
  </conditionalFormatting>
  <conditionalFormatting sqref="AE57:AH57">
    <cfRule type="containsText" dxfId="1171" priority="3543" operator="containsText" text="ggggggggggggggg">
      <formula>NOT(ISERROR(SEARCH("ggggggggggggggg",AE57)))</formula>
    </cfRule>
    <cfRule type="containsText" dxfId="1170" priority="3544" operator="containsText" text="gggggggggg">
      <formula>NOT(ISERROR(SEARCH("gggggggggg",AE57)))</formula>
    </cfRule>
    <cfRule type="containsText" dxfId="1169" priority="3545" operator="containsText" text="ggggg">
      <formula>NOT(ISERROR(SEARCH("ggggg",AE57)))</formula>
    </cfRule>
    <cfRule type="containsText" dxfId="1168" priority="3546" operator="containsText" text="g">
      <formula>NOT(ISERROR(SEARCH("g",AE57)))</formula>
    </cfRule>
  </conditionalFormatting>
  <conditionalFormatting sqref="AE59:AH59">
    <cfRule type="containsText" dxfId="1167" priority="3539" operator="containsText" text="ggggggggggggggg">
      <formula>NOT(ISERROR(SEARCH("ggggggggggggggg",AE59)))</formula>
    </cfRule>
    <cfRule type="containsText" dxfId="1166" priority="3540" operator="containsText" text="gggggggggg">
      <formula>NOT(ISERROR(SEARCH("gggggggggg",AE59)))</formula>
    </cfRule>
    <cfRule type="containsText" dxfId="1165" priority="3541" operator="containsText" text="ggggg">
      <formula>NOT(ISERROR(SEARCH("ggggg",AE59)))</formula>
    </cfRule>
    <cfRule type="containsText" dxfId="1164" priority="3542" operator="containsText" text="g">
      <formula>NOT(ISERROR(SEARCH("g",AE59)))</formula>
    </cfRule>
  </conditionalFormatting>
  <conditionalFormatting sqref="AE61:AH61">
    <cfRule type="containsText" dxfId="1163" priority="3535" operator="containsText" text="ggggggggggggggg">
      <formula>NOT(ISERROR(SEARCH("ggggggggggggggg",AE61)))</formula>
    </cfRule>
    <cfRule type="containsText" dxfId="1162" priority="3536" operator="containsText" text="gggggggggg">
      <formula>NOT(ISERROR(SEARCH("gggggggggg",AE61)))</formula>
    </cfRule>
    <cfRule type="containsText" dxfId="1161" priority="3537" operator="containsText" text="ggggg">
      <formula>NOT(ISERROR(SEARCH("ggggg",AE61)))</formula>
    </cfRule>
    <cfRule type="containsText" dxfId="1160" priority="3538" operator="containsText" text="g">
      <formula>NOT(ISERROR(SEARCH("g",AE61)))</formula>
    </cfRule>
  </conditionalFormatting>
  <conditionalFormatting sqref="AJ71 AJ69 AJ67">
    <cfRule type="cellIs" dxfId="1159" priority="3527" operator="between">
      <formula>15</formula>
      <formula>20</formula>
    </cfRule>
    <cfRule type="cellIs" dxfId="1158" priority="3528" operator="between">
      <formula>10</formula>
      <formula>14.999</formula>
    </cfRule>
    <cfRule type="cellIs" dxfId="1157" priority="3529" operator="between">
      <formula>5</formula>
      <formula>9.999</formula>
    </cfRule>
    <cfRule type="cellIs" dxfId="1156" priority="3530" operator="between">
      <formula>0</formula>
      <formula>4.999</formula>
    </cfRule>
  </conditionalFormatting>
  <conditionalFormatting sqref="AQ63:AQ66">
    <cfRule type="cellIs" dxfId="1155" priority="3519" operator="between">
      <formula>15</formula>
      <formula>20</formula>
    </cfRule>
    <cfRule type="cellIs" dxfId="1154" priority="3520" operator="between">
      <formula>10</formula>
      <formula>14.999</formula>
    </cfRule>
    <cfRule type="cellIs" dxfId="1153" priority="3521" operator="between">
      <formula>5</formula>
      <formula>9.999</formula>
    </cfRule>
    <cfRule type="cellIs" dxfId="1152" priority="3522" operator="between">
      <formula>0.001</formula>
      <formula>4.999</formula>
    </cfRule>
  </conditionalFormatting>
  <conditionalFormatting sqref="AQ63:AQ66">
    <cfRule type="beginsWith" dxfId="1151" priority="3517" operator="beginsWith" text="?">
      <formula>LEFT(AQ63,LEN("?"))="?"</formula>
    </cfRule>
    <cfRule type="beginsWith" dxfId="1150" priority="3518" operator="beginsWith" text="Néant">
      <formula>LEFT(AQ63,LEN("Néant"))="Néant"</formula>
    </cfRule>
  </conditionalFormatting>
  <conditionalFormatting sqref="AQ63:AQ66">
    <cfRule type="cellIs" dxfId="1149" priority="3514" operator="equal">
      <formula>3</formula>
    </cfRule>
    <cfRule type="cellIs" dxfId="1148" priority="3515" operator="equal">
      <formula>2</formula>
    </cfRule>
    <cfRule type="cellIs" dxfId="1147" priority="3516" operator="equal">
      <formula>1</formula>
    </cfRule>
  </conditionalFormatting>
  <conditionalFormatting sqref="AE67:AH67 AE69:AH69 AE71:AH71">
    <cfRule type="containsText" dxfId="1146" priority="3510" operator="containsText" text="ggggggggggggggg">
      <formula>NOT(ISERROR(SEARCH("ggggggggggggggg",AE67)))</formula>
    </cfRule>
    <cfRule type="containsText" dxfId="1145" priority="3511" operator="containsText" text="gggggggggg">
      <formula>NOT(ISERROR(SEARCH("gggggggggg",AE67)))</formula>
    </cfRule>
    <cfRule type="containsText" dxfId="1144" priority="3512" operator="containsText" text="ggggg">
      <formula>NOT(ISERROR(SEARCH("ggggg",AE67)))</formula>
    </cfRule>
    <cfRule type="containsText" dxfId="1143" priority="3513" operator="containsText" text="g">
      <formula>NOT(ISERROR(SEARCH("g",AE67)))</formula>
    </cfRule>
  </conditionalFormatting>
  <conditionalFormatting sqref="AQ91:AQ94">
    <cfRule type="cellIs" dxfId="1142" priority="3502" operator="between">
      <formula>15</formula>
      <formula>20</formula>
    </cfRule>
    <cfRule type="cellIs" dxfId="1141" priority="3503" operator="between">
      <formula>10</formula>
      <formula>14.999</formula>
    </cfRule>
    <cfRule type="cellIs" dxfId="1140" priority="3504" operator="between">
      <formula>5</formula>
      <formula>9.999</formula>
    </cfRule>
    <cfRule type="cellIs" dxfId="1139" priority="3505" operator="between">
      <formula>0.001</formula>
      <formula>4.999</formula>
    </cfRule>
  </conditionalFormatting>
  <conditionalFormatting sqref="AQ91:AQ94">
    <cfRule type="beginsWith" dxfId="1138" priority="3501" operator="beginsWith" text="?">
      <formula>LEFT(AQ91,LEN("?"))="?"</formula>
    </cfRule>
    <cfRule type="beginsWith" dxfId="1137" priority="3884" operator="beginsWith" text="Néant">
      <formula>LEFT(AQ91,LEN("Néant"))="Néant"</formula>
    </cfRule>
  </conditionalFormatting>
  <conditionalFormatting sqref="AQ91:AQ94">
    <cfRule type="cellIs" dxfId="1136" priority="3498" operator="equal">
      <formula>3</formula>
    </cfRule>
    <cfRule type="cellIs" dxfId="1135" priority="3499" operator="equal">
      <formula>2</formula>
    </cfRule>
    <cfRule type="cellIs" dxfId="1134" priority="3500" operator="equal">
      <formula>1</formula>
    </cfRule>
  </conditionalFormatting>
  <conditionalFormatting sqref="AE95:AH95">
    <cfRule type="containsText" dxfId="1133" priority="3494" operator="containsText" text="ggggggggggggggg">
      <formula>NOT(ISERROR(SEARCH("ggggggggggggggg",AE95)))</formula>
    </cfRule>
    <cfRule type="containsText" dxfId="1132" priority="3495" operator="containsText" text="gggggggggg">
      <formula>NOT(ISERROR(SEARCH("gggggggggg",AE95)))</formula>
    </cfRule>
    <cfRule type="containsText" dxfId="1131" priority="3496" operator="containsText" text="ggggg">
      <formula>NOT(ISERROR(SEARCH("ggggg",AE95)))</formula>
    </cfRule>
    <cfRule type="containsText" dxfId="1130" priority="3497" operator="containsText" text="g">
      <formula>NOT(ISERROR(SEARCH("g",AE95)))</formula>
    </cfRule>
  </conditionalFormatting>
  <conditionalFormatting sqref="AJ95">
    <cfRule type="cellIs" dxfId="1129" priority="3452" operator="between">
      <formula>15</formula>
      <formula>20</formula>
    </cfRule>
    <cfRule type="cellIs" dxfId="1128" priority="3453" operator="between">
      <formula>10</formula>
      <formula>14.999</formula>
    </cfRule>
    <cfRule type="cellIs" dxfId="1127" priority="3454" operator="between">
      <formula>5</formula>
      <formula>9.999</formula>
    </cfRule>
    <cfRule type="cellIs" dxfId="1126" priority="3455" operator="between">
      <formula>0</formula>
      <formula>4.999</formula>
    </cfRule>
  </conditionalFormatting>
  <conditionalFormatting sqref="AI7:AR7">
    <cfRule type="containsBlanks" dxfId="1125" priority="3435">
      <formula>LEN(TRIM(AI7))=0</formula>
    </cfRule>
  </conditionalFormatting>
  <conditionalFormatting sqref="K73:AA74">
    <cfRule type="cellIs" dxfId="1124" priority="3429" operator="equal">
      <formula>0</formula>
    </cfRule>
    <cfRule type="beginsWith" dxfId="1123" priority="3430" operator="beginsWith" text="?">
      <formula>LEFT(K73,LEN("?"))="?"</formula>
    </cfRule>
  </conditionalFormatting>
  <conditionalFormatting sqref="J57 H73:J74 AC73:AC74">
    <cfRule type="beginsWith" dxfId="1122" priority="3417" operator="beginsWith" text="A3">
      <formula>LEFT(H57,LEN("A3"))="A3"</formula>
    </cfRule>
    <cfRule type="beginsWith" dxfId="1121" priority="3418" operator="beginsWith" text="A2">
      <formula>LEFT(H57,LEN("A2"))="A2"</formula>
    </cfRule>
    <cfRule type="beginsWith" dxfId="1120" priority="3419" operator="beginsWith" text="A1">
      <formula>LEFT(H57,LEN("A1"))="A1"</formula>
    </cfRule>
  </conditionalFormatting>
  <conditionalFormatting sqref="J61">
    <cfRule type="beginsWith" dxfId="1119" priority="3425" operator="beginsWith" text="A3">
      <formula>LEFT(J61,LEN("A3"))="A3"</formula>
    </cfRule>
    <cfRule type="beginsWith" dxfId="1118" priority="3426" operator="beginsWith" text="A2">
      <formula>LEFT(J61,LEN("A2"))="A2"</formula>
    </cfRule>
    <cfRule type="beginsWith" dxfId="1117" priority="3427" operator="beginsWith" text="A1">
      <formula>LEFT(J61,LEN("A1"))="A1"</formula>
    </cfRule>
  </conditionalFormatting>
  <conditionalFormatting sqref="J59">
    <cfRule type="beginsWith" dxfId="1116" priority="3420" operator="beginsWith" text="A3">
      <formula>LEFT(J59,LEN("A3"))="A3"</formula>
    </cfRule>
    <cfRule type="beginsWith" dxfId="1115" priority="3421" operator="beginsWith" text="A2">
      <formula>LEFT(J59,LEN("A2"))="A2"</formula>
    </cfRule>
    <cfRule type="beginsWith" dxfId="1114" priority="3422" operator="beginsWith" text="A1">
      <formula>LEFT(J59,LEN("A1"))="A1"</formula>
    </cfRule>
  </conditionalFormatting>
  <conditionalFormatting sqref="H55 J55">
    <cfRule type="beginsWith" dxfId="1113" priority="3414" operator="beginsWith" text="A3">
      <formula>LEFT(H55,LEN("A3"))="A3"</formula>
    </cfRule>
    <cfRule type="beginsWith" dxfId="1112" priority="3415" operator="beginsWith" text="A2">
      <formula>LEFT(H55,LEN("A2"))="A2"</formula>
    </cfRule>
    <cfRule type="beginsWith" dxfId="1111" priority="3416" operator="beginsWith" text="A1">
      <formula>LEFT(H55,LEN("A1"))="A1"</formula>
    </cfRule>
  </conditionalFormatting>
  <conditionalFormatting sqref="H55">
    <cfRule type="beginsWith" dxfId="1110" priority="3413" operator="beginsWith" text="?">
      <formula>LEFT(H55,LEN("?"))="?"</formula>
    </cfRule>
    <cfRule type="containsBlanks" dxfId="1109" priority="3885">
      <formula>LEN(TRIM(H55))=0</formula>
    </cfRule>
  </conditionalFormatting>
  <conditionalFormatting sqref="J69">
    <cfRule type="beginsWith" dxfId="1108" priority="3408" operator="beginsWith" text="A3">
      <formula>LEFT(J69,LEN("A3"))="A3"</formula>
    </cfRule>
    <cfRule type="beginsWith" dxfId="1107" priority="3409" operator="beginsWith" text="A2">
      <formula>LEFT(J69,LEN("A2"))="A2"</formula>
    </cfRule>
    <cfRule type="beginsWith" dxfId="1106" priority="3410" operator="beginsWith" text="A1">
      <formula>LEFT(J69,LEN("A1"))="A1"</formula>
    </cfRule>
  </conditionalFormatting>
  <conditionalFormatting sqref="J71">
    <cfRule type="beginsWith" dxfId="1105" priority="3403" operator="beginsWith" text="A3">
      <formula>LEFT(J71,LEN("A3"))="A3"</formula>
    </cfRule>
    <cfRule type="beginsWith" dxfId="1104" priority="3404" operator="beginsWith" text="A2">
      <formula>LEFT(J71,LEN("A2"))="A2"</formula>
    </cfRule>
    <cfRule type="beginsWith" dxfId="1103" priority="3405" operator="beginsWith" text="A1">
      <formula>LEFT(J71,LEN("A1"))="A1"</formula>
    </cfRule>
  </conditionalFormatting>
  <conditionalFormatting sqref="H73:I74 AC73:AC74">
    <cfRule type="containsBlanks" dxfId="1102" priority="3381">
      <formula>LEN(TRIM(H73))=0</formula>
    </cfRule>
    <cfRule type="beginsWith" dxfId="1101" priority="3382" operator="beginsWith" text="?">
      <formula>LEFT(H73,LEN("?"))="?"</formula>
    </cfRule>
  </conditionalFormatting>
  <conditionalFormatting sqref="J67">
    <cfRule type="beginsWith" dxfId="1100" priority="3377" operator="beginsWith" text="A3">
      <formula>LEFT(J67,LEN("A3"))="A3"</formula>
    </cfRule>
    <cfRule type="beginsWith" dxfId="1099" priority="3378" operator="beginsWith" text="A2">
      <formula>LEFT(J67,LEN("A2"))="A2"</formula>
    </cfRule>
    <cfRule type="beginsWith" dxfId="1098" priority="3379" operator="beginsWith" text="A1">
      <formula>LEFT(J67,LEN("A1"))="A1"</formula>
    </cfRule>
  </conditionalFormatting>
  <conditionalFormatting sqref="J95">
    <cfRule type="beginsWith" dxfId="1097" priority="3357" operator="beginsWith" text="A3">
      <formula>LEFT(J95,LEN("A3"))="A3"</formula>
    </cfRule>
    <cfRule type="beginsWith" dxfId="1096" priority="3358" operator="beginsWith" text="A2">
      <formula>LEFT(J95,LEN("A2"))="A2"</formula>
    </cfRule>
    <cfRule type="beginsWith" dxfId="1095" priority="3359" operator="beginsWith" text="A1">
      <formula>LEFT(J95,LEN("A1"))="A1"</formula>
    </cfRule>
  </conditionalFormatting>
  <conditionalFormatting sqref="H95">
    <cfRule type="beginsWith" dxfId="1094" priority="2822" operator="beginsWith" text="A3">
      <formula>LEFT(H95,LEN("A3"))="A3"</formula>
    </cfRule>
    <cfRule type="beginsWith" dxfId="1093" priority="2823" operator="beginsWith" text="A2">
      <formula>LEFT(H95,LEN("A2"))="A2"</formula>
    </cfRule>
    <cfRule type="beginsWith" dxfId="1092" priority="2824" operator="beginsWith" text="A1">
      <formula>LEFT(H95,LEN("A1"))="A1"</formula>
    </cfRule>
  </conditionalFormatting>
  <conditionalFormatting sqref="BG58">
    <cfRule type="cellIs" dxfId="1091" priority="2943" operator="between">
      <formula>15</formula>
      <formula>20</formula>
    </cfRule>
    <cfRule type="cellIs" dxfId="1090" priority="2944" operator="between">
      <formula>10</formula>
      <formula>14.999</formula>
    </cfRule>
    <cfRule type="cellIs" dxfId="1089" priority="2945" operator="between">
      <formula>5</formula>
      <formula>9.999</formula>
    </cfRule>
    <cfRule type="cellIs" dxfId="1088" priority="2946" operator="between">
      <formula>0</formula>
      <formula>4.999</formula>
    </cfRule>
  </conditionalFormatting>
  <conditionalFormatting sqref="BH58">
    <cfRule type="cellIs" dxfId="1087" priority="2938" operator="greaterThan">
      <formula>3</formula>
    </cfRule>
    <cfRule type="cellIs" dxfId="1086" priority="2939" operator="lessThan">
      <formula>1</formula>
    </cfRule>
    <cfRule type="cellIs" dxfId="1085" priority="2940" operator="equal">
      <formula>3</formula>
    </cfRule>
    <cfRule type="cellIs" dxfId="1084" priority="2941" operator="equal">
      <formula>2</formula>
    </cfRule>
    <cfRule type="cellIs" dxfId="1083" priority="2942" operator="equal">
      <formula>#REF!</formula>
    </cfRule>
  </conditionalFormatting>
  <conditionalFormatting sqref="H63">
    <cfRule type="beginsWith" dxfId="1082" priority="2910" operator="beginsWith" text="A3">
      <formula>LEFT(H63,LEN("A3"))="A3"</formula>
    </cfRule>
    <cfRule type="beginsWith" dxfId="1081" priority="2911" operator="beginsWith" text="A2">
      <formula>LEFT(H63,LEN("A2"))="A2"</formula>
    </cfRule>
    <cfRule type="beginsWith" dxfId="1080" priority="2912" operator="beginsWith" text="A1">
      <formula>LEFT(H63,LEN("A1"))="A1"</formula>
    </cfRule>
  </conditionalFormatting>
  <conditionalFormatting sqref="BG60">
    <cfRule type="cellIs" dxfId="1079" priority="2934" operator="between">
      <formula>15</formula>
      <formula>20</formula>
    </cfRule>
    <cfRule type="cellIs" dxfId="1078" priority="2935" operator="between">
      <formula>10</formula>
      <formula>14.999</formula>
    </cfRule>
    <cfRule type="cellIs" dxfId="1077" priority="2936" operator="between">
      <formula>5</formula>
      <formula>9.999</formula>
    </cfRule>
    <cfRule type="cellIs" dxfId="1076" priority="2937" operator="between">
      <formula>0</formula>
      <formula>4.999</formula>
    </cfRule>
  </conditionalFormatting>
  <conditionalFormatting sqref="BH60">
    <cfRule type="cellIs" dxfId="1075" priority="2929" operator="greaterThan">
      <formula>3</formula>
    </cfRule>
    <cfRule type="cellIs" dxfId="1074" priority="2930" operator="lessThan">
      <formula>1</formula>
    </cfRule>
    <cfRule type="cellIs" dxfId="1073" priority="2931" operator="equal">
      <formula>3</formula>
    </cfRule>
    <cfRule type="cellIs" dxfId="1072" priority="2932" operator="equal">
      <formula>2</formula>
    </cfRule>
    <cfRule type="cellIs" dxfId="1071" priority="2933" operator="equal">
      <formula>#REF!</formula>
    </cfRule>
  </conditionalFormatting>
  <conditionalFormatting sqref="H63">
    <cfRule type="containsBlanks" dxfId="1070" priority="2913">
      <formula>LEN(TRIM(H63))=0</formula>
    </cfRule>
    <cfRule type="beginsWith" dxfId="1069" priority="2914" operator="beginsWith" text="?">
      <formula>LEFT(H63,LEN("?"))="?"</formula>
    </cfRule>
  </conditionalFormatting>
  <conditionalFormatting sqref="H91">
    <cfRule type="beginsWith" dxfId="1068" priority="2905" operator="beginsWith" text="A3">
      <formula>LEFT(H91,LEN("A3"))="A3"</formula>
    </cfRule>
    <cfRule type="beginsWith" dxfId="1067" priority="2906" operator="beginsWith" text="A2">
      <formula>LEFT(H91,LEN("A2"))="A2"</formula>
    </cfRule>
    <cfRule type="beginsWith" dxfId="1066" priority="2907" operator="beginsWith" text="A1">
      <formula>LEFT(H91,LEN("A1"))="A1"</formula>
    </cfRule>
  </conditionalFormatting>
  <conditionalFormatting sqref="H91">
    <cfRule type="containsBlanks" dxfId="1065" priority="2908">
      <formula>LEN(TRIM(H91))=0</formula>
    </cfRule>
    <cfRule type="beginsWith" dxfId="1064" priority="2909" operator="beginsWith" text="?">
      <formula>LEFT(H91,LEN("?"))="?"</formula>
    </cfRule>
  </conditionalFormatting>
  <conditionalFormatting sqref="AC55">
    <cfRule type="beginsWith" dxfId="1063" priority="2882" operator="beginsWith" text="A3">
      <formula>LEFT(AC55,LEN("A3"))="A3"</formula>
    </cfRule>
    <cfRule type="beginsWith" dxfId="1062" priority="2883" operator="beginsWith" text="A2">
      <formula>LEFT(AC55,LEN("A2"))="A2"</formula>
    </cfRule>
    <cfRule type="beginsWith" dxfId="1061" priority="2884" operator="beginsWith" text="A1">
      <formula>LEFT(AC55,LEN("A1"))="A1"</formula>
    </cfRule>
  </conditionalFormatting>
  <conditionalFormatting sqref="AC55">
    <cfRule type="beginsWith" dxfId="1060" priority="2881" operator="beginsWith" text="?">
      <formula>LEFT(AC55,LEN("?"))="?"</formula>
    </cfRule>
    <cfRule type="containsBlanks" dxfId="1059" priority="2885">
      <formula>LEN(TRIM(AC55))=0</formula>
    </cfRule>
  </conditionalFormatting>
  <conditionalFormatting sqref="H95">
    <cfRule type="beginsWith" dxfId="1058" priority="2821" operator="beginsWith" text="?">
      <formula>LEFT(H95,LEN("?"))="?"</formula>
    </cfRule>
    <cfRule type="containsBlanks" dxfId="1057" priority="2825">
      <formula>LEN(TRIM(H95))=0</formula>
    </cfRule>
  </conditionalFormatting>
  <conditionalFormatting sqref="BG70">
    <cfRule type="cellIs" dxfId="1056" priority="2750" operator="between">
      <formula>15</formula>
      <formula>20</formula>
    </cfRule>
    <cfRule type="cellIs" dxfId="1055" priority="2751" operator="between">
      <formula>10</formula>
      <formula>14.999</formula>
    </cfRule>
    <cfRule type="cellIs" dxfId="1054" priority="2752" operator="between">
      <formula>5</formula>
      <formula>9.999</formula>
    </cfRule>
    <cfRule type="cellIs" dxfId="1053" priority="2753" operator="between">
      <formula>0</formula>
      <formula>4.999</formula>
    </cfRule>
  </conditionalFormatting>
  <conditionalFormatting sqref="BH70">
    <cfRule type="cellIs" dxfId="1052" priority="2745" operator="greaterThan">
      <formula>3</formula>
    </cfRule>
    <cfRule type="cellIs" dxfId="1051" priority="2746" operator="lessThan">
      <formula>1</formula>
    </cfRule>
    <cfRule type="cellIs" dxfId="1050" priority="2747" operator="equal">
      <formula>3</formula>
    </cfRule>
    <cfRule type="cellIs" dxfId="1049" priority="2748" operator="equal">
      <formula>2</formula>
    </cfRule>
    <cfRule type="cellIs" dxfId="1048" priority="2749" operator="equal">
      <formula>#REF!</formula>
    </cfRule>
  </conditionalFormatting>
  <conditionalFormatting sqref="BG72">
    <cfRule type="cellIs" dxfId="1047" priority="2741" operator="between">
      <formula>15</formula>
      <formula>20</formula>
    </cfRule>
    <cfRule type="cellIs" dxfId="1046" priority="2742" operator="between">
      <formula>10</formula>
      <formula>14.999</formula>
    </cfRule>
    <cfRule type="cellIs" dxfId="1045" priority="2743" operator="between">
      <formula>5</formula>
      <formula>9.999</formula>
    </cfRule>
    <cfRule type="cellIs" dxfId="1044" priority="2744" operator="between">
      <formula>0</formula>
      <formula>4.999</formula>
    </cfRule>
  </conditionalFormatting>
  <conditionalFormatting sqref="BH72">
    <cfRule type="cellIs" dxfId="1043" priority="2736" operator="greaterThan">
      <formula>3</formula>
    </cfRule>
    <cfRule type="cellIs" dxfId="1042" priority="2737" operator="lessThan">
      <formula>1</formula>
    </cfRule>
    <cfRule type="cellIs" dxfId="1041" priority="2738" operator="equal">
      <formula>3</formula>
    </cfRule>
    <cfRule type="cellIs" dxfId="1040" priority="2739" operator="equal">
      <formula>2</formula>
    </cfRule>
    <cfRule type="cellIs" dxfId="1039" priority="2740" operator="equal">
      <formula>#REF!</formula>
    </cfRule>
  </conditionalFormatting>
  <conditionalFormatting sqref="J73">
    <cfRule type="beginsWith" dxfId="1038" priority="2609" operator="beginsWith" text="A3">
      <formula>LEFT(J73,LEN("A3"))="A3"</formula>
    </cfRule>
    <cfRule type="beginsWith" dxfId="1037" priority="2610" operator="beginsWith" text="A2">
      <formula>LEFT(J73,LEN("A2"))="A2"</formula>
    </cfRule>
    <cfRule type="beginsWith" dxfId="1036" priority="2611" operator="beginsWith" text="A1">
      <formula>LEFT(J73,LEN("A1"))="A1"</formula>
    </cfRule>
  </conditionalFormatting>
  <conditionalFormatting sqref="BG98">
    <cfRule type="cellIs" dxfId="1035" priority="2559" operator="between">
      <formula>15</formula>
      <formula>20</formula>
    </cfRule>
    <cfRule type="cellIs" dxfId="1034" priority="2560" operator="between">
      <formula>10</formula>
      <formula>14.999</formula>
    </cfRule>
    <cfRule type="cellIs" dxfId="1033" priority="2561" operator="between">
      <formula>5</formula>
      <formula>9.999</formula>
    </cfRule>
    <cfRule type="cellIs" dxfId="1032" priority="2562" operator="between">
      <formula>0</formula>
      <formula>4.999</formula>
    </cfRule>
  </conditionalFormatting>
  <conditionalFormatting sqref="BH98">
    <cfRule type="cellIs" dxfId="1031" priority="2554" operator="greaterThan">
      <formula>3</formula>
    </cfRule>
    <cfRule type="cellIs" dxfId="1030" priority="2555" operator="lessThan">
      <formula>1</formula>
    </cfRule>
    <cfRule type="cellIs" dxfId="1029" priority="2556" operator="equal">
      <formula>3</formula>
    </cfRule>
    <cfRule type="cellIs" dxfId="1028" priority="2557" operator="equal">
      <formula>2</formula>
    </cfRule>
    <cfRule type="cellIs" dxfId="1027" priority="2558" operator="equal">
      <formula>#REF!</formula>
    </cfRule>
  </conditionalFormatting>
  <conditionalFormatting sqref="K18">
    <cfRule type="beginsWith" dxfId="1026" priority="1748" operator="beginsWith" text="?">
      <formula>LEFT(K18,LEN("?"))="?"</formula>
    </cfRule>
  </conditionalFormatting>
  <conditionalFormatting sqref="M21">
    <cfRule type="beginsWith" dxfId="1025" priority="1744" operator="beginsWith" text="?">
      <formula>LEFT(M21,LEN("?"))="?"</formula>
    </cfRule>
  </conditionalFormatting>
  <conditionalFormatting sqref="AG18">
    <cfRule type="containsBlanks" dxfId="1024" priority="1739">
      <formula>LEN(TRIM(AG18))=0</formula>
    </cfRule>
    <cfRule type="beginsWith" dxfId="1023" priority="1740" operator="beginsWith" text="?">
      <formula>LEFT(AG18,LEN("?"))="?"</formula>
    </cfRule>
  </conditionalFormatting>
  <conditionalFormatting sqref="X18">
    <cfRule type="containsBlanks" dxfId="1022" priority="1727">
      <formula>LEN(TRIM(X18))=0</formula>
    </cfRule>
    <cfRule type="beginsWith" dxfId="1021" priority="1728" operator="beginsWith" text="?">
      <formula>LEFT(X18,LEN("?"))="?"</formula>
    </cfRule>
  </conditionalFormatting>
  <conditionalFormatting sqref="K20">
    <cfRule type="beginsWith" dxfId="1020" priority="1726" operator="beginsWith" text="?">
      <formula>LEFT(K20,LEN("?"))="?"</formula>
    </cfRule>
  </conditionalFormatting>
  <conditionalFormatting sqref="M22">
    <cfRule type="beginsWith" dxfId="1019" priority="1725" operator="beginsWith" text="?">
      <formula>LEFT(M22,LEN("?"))="?"</formula>
    </cfRule>
  </conditionalFormatting>
  <conditionalFormatting sqref="L24">
    <cfRule type="beginsWith" dxfId="1018" priority="1724" operator="beginsWith" text="?">
      <formula>LEFT(L24,LEN("?"))="?"</formula>
    </cfRule>
  </conditionalFormatting>
  <conditionalFormatting sqref="X18">
    <cfRule type="containsText" dxfId="1017" priority="1723" operator="containsText" text="FAUX">
      <formula>NOT(ISERROR(SEARCH("FAUX",X18)))</formula>
    </cfRule>
  </conditionalFormatting>
  <conditionalFormatting sqref="S20:T20 K20 V29">
    <cfRule type="containsText" dxfId="1016" priority="1722" operator="containsText" text="FAUX">
      <formula>NOT(ISERROR(SEARCH("FAUX",K20)))</formula>
    </cfRule>
  </conditionalFormatting>
  <conditionalFormatting sqref="K29">
    <cfRule type="beginsWith" dxfId="1015" priority="1721" operator="beginsWith" text="?">
      <formula>LEFT(K29,LEN("?"))="?"</formula>
    </cfRule>
  </conditionalFormatting>
  <conditionalFormatting sqref="AG29">
    <cfRule type="containsBlanks" dxfId="1014" priority="1715">
      <formula>LEN(TRIM(AG29))=0</formula>
    </cfRule>
    <cfRule type="beginsWith" dxfId="1013" priority="1716" operator="beginsWith" text="?">
      <formula>LEFT(AG29,LEN("?"))="?"</formula>
    </cfRule>
  </conditionalFormatting>
  <conditionalFormatting sqref="K31">
    <cfRule type="beginsWith" dxfId="1012" priority="1712" operator="beginsWith" text="?">
      <formula>LEFT(K31,LEN("?"))="?"</formula>
    </cfRule>
  </conditionalFormatting>
  <conditionalFormatting sqref="K31">
    <cfRule type="containsText" dxfId="1011" priority="1710" operator="containsText" text="FAUX">
      <formula>NOT(ISERROR(SEARCH("FAUX",K31)))</formula>
    </cfRule>
  </conditionalFormatting>
  <conditionalFormatting sqref="V29">
    <cfRule type="beginsWith" dxfId="1010" priority="1692" operator="beginsWith" text="?">
      <formula>LEFT(V29,LEN("?"))="?"</formula>
    </cfRule>
  </conditionalFormatting>
  <conditionalFormatting sqref="AG36">
    <cfRule type="containsBlanks" dxfId="1009" priority="1686">
      <formula>LEN(TRIM(AG36))=0</formula>
    </cfRule>
    <cfRule type="beginsWith" dxfId="1008" priority="1687" operator="beginsWith" text="?">
      <formula>LEFT(AG36,LEN("?"))="?"</formula>
    </cfRule>
  </conditionalFormatting>
  <conditionalFormatting sqref="K41">
    <cfRule type="beginsWith" dxfId="1007" priority="931" operator="beginsWith" text="?">
      <formula>LEFT(K41,LEN("?"))="?"</formula>
    </cfRule>
  </conditionalFormatting>
  <conditionalFormatting sqref="AC73">
    <cfRule type="beginsWith" dxfId="1006" priority="882" operator="beginsWith" text="A3">
      <formula>LEFT(AC73,LEN("A3"))="A3"</formula>
    </cfRule>
    <cfRule type="beginsWith" dxfId="1005" priority="883" operator="beginsWith" text="A2">
      <formula>LEFT(AC73,LEN("A2"))="A2"</formula>
    </cfRule>
    <cfRule type="beginsWith" dxfId="1004" priority="884" operator="beginsWith" text="A1">
      <formula>LEFT(AC73,LEN("A1"))="A1"</formula>
    </cfRule>
  </conditionalFormatting>
  <conditionalFormatting sqref="AC73">
    <cfRule type="beginsWith" dxfId="1003" priority="881" operator="beginsWith" text="?">
      <formula>LEFT(AC73,LEN("?"))="?"</formula>
    </cfRule>
    <cfRule type="containsBlanks" dxfId="1002" priority="885">
      <formula>LEN(TRIM(AC73))=0</formula>
    </cfRule>
  </conditionalFormatting>
  <conditionalFormatting sqref="I44">
    <cfRule type="containsBlanks" dxfId="1001" priority="3886">
      <formula>LEN(TRIM(I44))=0</formula>
    </cfRule>
  </conditionalFormatting>
  <conditionalFormatting sqref="R44">
    <cfRule type="containsBlanks" dxfId="1000" priority="784">
      <formula>LEN(TRIM(R44))=0</formula>
    </cfRule>
  </conditionalFormatting>
  <conditionalFormatting sqref="AG16">
    <cfRule type="beginsWith" dxfId="999" priority="774" operator="beginsWith" text="?">
      <formula>LEFT(AG16,LEN("?"))="?"</formula>
    </cfRule>
  </conditionalFormatting>
  <conditionalFormatting sqref="V36">
    <cfRule type="containsText" dxfId="998" priority="779" operator="containsText" text="FAUX">
      <formula>NOT(ISERROR(SEARCH("FAUX",V36)))</formula>
    </cfRule>
  </conditionalFormatting>
  <conditionalFormatting sqref="V36">
    <cfRule type="beginsWith" dxfId="997" priority="775" operator="beginsWith" text="?">
      <formula>LEFT(V36,LEN("?"))="?"</formula>
    </cfRule>
  </conditionalFormatting>
  <conditionalFormatting sqref="AJ61">
    <cfRule type="cellIs" dxfId="996" priority="766" operator="between">
      <formula>15</formula>
      <formula>20</formula>
    </cfRule>
    <cfRule type="cellIs" dxfId="995" priority="767" operator="between">
      <formula>10</formula>
      <formula>14.999</formula>
    </cfRule>
    <cfRule type="cellIs" dxfId="994" priority="768" operator="between">
      <formula>5</formula>
      <formula>9.999</formula>
    </cfRule>
    <cfRule type="cellIs" dxfId="993" priority="769" operator="between">
      <formula>0</formula>
      <formula>4.999</formula>
    </cfRule>
  </conditionalFormatting>
  <conditionalFormatting sqref="AJ59">
    <cfRule type="cellIs" dxfId="992" priority="762" operator="between">
      <formula>15</formula>
      <formula>20</formula>
    </cfRule>
    <cfRule type="cellIs" dxfId="991" priority="763" operator="between">
      <formula>10</formula>
      <formula>14.999</formula>
    </cfRule>
    <cfRule type="cellIs" dxfId="990" priority="764" operator="between">
      <formula>5</formula>
      <formula>9.999</formula>
    </cfRule>
    <cfRule type="cellIs" dxfId="989" priority="765" operator="between">
      <formula>0</formula>
      <formula>4.999</formula>
    </cfRule>
  </conditionalFormatting>
  <conditionalFormatting sqref="AJ57">
    <cfRule type="cellIs" dxfId="988" priority="758" operator="between">
      <formula>15</formula>
      <formula>20</formula>
    </cfRule>
    <cfRule type="cellIs" dxfId="987" priority="759" operator="between">
      <formula>10</formula>
      <formula>14.999</formula>
    </cfRule>
    <cfRule type="cellIs" dxfId="986" priority="760" operator="between">
      <formula>5</formula>
      <formula>9.999</formula>
    </cfRule>
    <cfRule type="cellIs" dxfId="985" priority="761" operator="between">
      <formula>0</formula>
      <formula>4.999</formula>
    </cfRule>
  </conditionalFormatting>
  <conditionalFormatting sqref="AJ55">
    <cfRule type="cellIs" dxfId="984" priority="754" operator="between">
      <formula>15</formula>
      <formula>20</formula>
    </cfRule>
    <cfRule type="cellIs" dxfId="983" priority="755" operator="between">
      <formula>10</formula>
      <formula>14.999</formula>
    </cfRule>
    <cfRule type="cellIs" dxfId="982" priority="756" operator="between">
      <formula>5</formula>
      <formula>9.999</formula>
    </cfRule>
    <cfRule type="cellIs" dxfId="981" priority="757" operator="between">
      <formula>0</formula>
      <formula>4.999</formula>
    </cfRule>
  </conditionalFormatting>
  <conditionalFormatting sqref="K67:AA67">
    <cfRule type="cellIs" dxfId="980" priority="740" operator="equal">
      <formula>0</formula>
    </cfRule>
    <cfRule type="beginsWith" dxfId="979" priority="741" operator="beginsWith" text="?">
      <formula>LEFT(K67,LEN("?"))="?"</formula>
    </cfRule>
  </conditionalFormatting>
  <conditionalFormatting sqref="K69:AA69">
    <cfRule type="cellIs" dxfId="978" priority="738" operator="equal">
      <formula>0</formula>
    </cfRule>
    <cfRule type="beginsWith" dxfId="977" priority="739" operator="beginsWith" text="?">
      <formula>LEFT(K69,LEN("?"))="?"</formula>
    </cfRule>
  </conditionalFormatting>
  <conditionalFormatting sqref="K71:AA71">
    <cfRule type="cellIs" dxfId="976" priority="736" operator="equal">
      <formula>0</formula>
    </cfRule>
    <cfRule type="beginsWith" dxfId="975" priority="737" operator="beginsWith" text="?">
      <formula>LEFT(K71,LEN("?"))="?"</formula>
    </cfRule>
  </conditionalFormatting>
  <conditionalFormatting sqref="K95:AA95">
    <cfRule type="cellIs" dxfId="974" priority="726" operator="equal">
      <formula>0</formula>
    </cfRule>
    <cfRule type="beginsWith" dxfId="973" priority="727" operator="beginsWith" text="?">
      <formula>LEFT(K95,LEN("?"))="?"</formula>
    </cfRule>
  </conditionalFormatting>
  <conditionalFormatting sqref="N120">
    <cfRule type="containsBlanks" dxfId="972" priority="693">
      <formula>LEN(TRIM(N120))=0</formula>
    </cfRule>
  </conditionalFormatting>
  <conditionalFormatting sqref="Z22:AA22">
    <cfRule type="beginsWith" dxfId="971" priority="691" operator="beginsWith" text="?">
      <formula>LEFT(Z22,LEN("?"))="?"</formula>
    </cfRule>
  </conditionalFormatting>
  <conditionalFormatting sqref="K36">
    <cfRule type="beginsWith" dxfId="970" priority="690" operator="beginsWith" text="?">
      <formula>LEFT(K36,LEN("?"))="?"</formula>
    </cfRule>
  </conditionalFormatting>
  <conditionalFormatting sqref="K38">
    <cfRule type="beginsWith" dxfId="969" priority="689" operator="beginsWith" text="?">
      <formula>LEFT(K38,LEN("?"))="?"</formula>
    </cfRule>
  </conditionalFormatting>
  <conditionalFormatting sqref="K81:AA81">
    <cfRule type="cellIs" dxfId="968" priority="641" operator="equal">
      <formula>0</formula>
    </cfRule>
    <cfRule type="beginsWith" dxfId="967" priority="642" operator="beginsWith" text="?">
      <formula>LEFT(K81,LEN("?"))="?"</formula>
    </cfRule>
  </conditionalFormatting>
  <conditionalFormatting sqref="AE79:AH79 AE81:AH81">
    <cfRule type="containsText" dxfId="966" priority="680" operator="containsText" text="ggggggggggggggg">
      <formula>NOT(ISERROR(SEARCH("ggggggggggggggg",AE79)))</formula>
    </cfRule>
    <cfRule type="containsText" dxfId="965" priority="681" operator="containsText" text="gggggggggg">
      <formula>NOT(ISERROR(SEARCH("gggggggggg",AE79)))</formula>
    </cfRule>
    <cfRule type="containsText" dxfId="964" priority="682" operator="containsText" text="ggggg">
      <formula>NOT(ISERROR(SEARCH("ggggg",AE79)))</formula>
    </cfRule>
    <cfRule type="containsText" dxfId="963" priority="683" operator="containsText" text="g">
      <formula>NOT(ISERROR(SEARCH("g",AE79)))</formula>
    </cfRule>
  </conditionalFormatting>
  <conditionalFormatting sqref="AJ79 AJ81">
    <cfRule type="cellIs" dxfId="962" priority="676" operator="between">
      <formula>15</formula>
      <formula>20</formula>
    </cfRule>
    <cfRule type="cellIs" dxfId="961" priority="677" operator="between">
      <formula>10</formula>
      <formula>14.999</formula>
    </cfRule>
    <cfRule type="cellIs" dxfId="960" priority="678" operator="between">
      <formula>5</formula>
      <formula>9.999</formula>
    </cfRule>
    <cfRule type="cellIs" dxfId="959" priority="679" operator="between">
      <formula>0</formula>
      <formula>4.999</formula>
    </cfRule>
  </conditionalFormatting>
  <conditionalFormatting sqref="J81">
    <cfRule type="beginsWith" dxfId="958" priority="673" operator="beginsWith" text="A3">
      <formula>LEFT(J81,LEN("A3"))="A3"</formula>
    </cfRule>
    <cfRule type="beginsWith" dxfId="957" priority="674" operator="beginsWith" text="A2">
      <formula>LEFT(J81,LEN("A2"))="A2"</formula>
    </cfRule>
    <cfRule type="beginsWith" dxfId="956" priority="675" operator="beginsWith" text="A1">
      <formula>LEFT(J81,LEN("A1"))="A1"</formula>
    </cfRule>
  </conditionalFormatting>
  <conditionalFormatting sqref="J79">
    <cfRule type="beginsWith" dxfId="955" priority="670" operator="beginsWith" text="A3">
      <formula>LEFT(J79,LEN("A3"))="A3"</formula>
    </cfRule>
    <cfRule type="beginsWith" dxfId="954" priority="671" operator="beginsWith" text="A2">
      <formula>LEFT(J79,LEN("A2"))="A2"</formula>
    </cfRule>
    <cfRule type="beginsWith" dxfId="953" priority="672" operator="beginsWith" text="A1">
      <formula>LEFT(J79,LEN("A1"))="A1"</formula>
    </cfRule>
  </conditionalFormatting>
  <conditionalFormatting sqref="H79">
    <cfRule type="beginsWith" dxfId="952" priority="661" operator="beginsWith" text="A3">
      <formula>LEFT(H79,LEN("A3"))="A3"</formula>
    </cfRule>
    <cfRule type="beginsWith" dxfId="951" priority="662" operator="beginsWith" text="A2">
      <formula>LEFT(H79,LEN("A2"))="A2"</formula>
    </cfRule>
    <cfRule type="beginsWith" dxfId="950" priority="663" operator="beginsWith" text="A1">
      <formula>LEFT(H79,LEN("A1"))="A1"</formula>
    </cfRule>
  </conditionalFormatting>
  <conditionalFormatting sqref="H75">
    <cfRule type="beginsWith" dxfId="949" priority="665" operator="beginsWith" text="A3">
      <formula>LEFT(H75,LEN("A3"))="A3"</formula>
    </cfRule>
    <cfRule type="beginsWith" dxfId="948" priority="666" operator="beginsWith" text="A2">
      <formula>LEFT(H75,LEN("A2"))="A2"</formula>
    </cfRule>
    <cfRule type="beginsWith" dxfId="947" priority="667" operator="beginsWith" text="A1">
      <formula>LEFT(H75,LEN("A1"))="A1"</formula>
    </cfRule>
  </conditionalFormatting>
  <conditionalFormatting sqref="H75">
    <cfRule type="containsBlanks" dxfId="946" priority="668">
      <formula>LEN(TRIM(H75))=0</formula>
    </cfRule>
    <cfRule type="beginsWith" dxfId="945" priority="669" operator="beginsWith" text="?">
      <formula>LEFT(H75,LEN("?"))="?"</formula>
    </cfRule>
  </conditionalFormatting>
  <conditionalFormatting sqref="H79">
    <cfRule type="beginsWith" dxfId="944" priority="660" operator="beginsWith" text="?">
      <formula>LEFT(H79,LEN("?"))="?"</formula>
    </cfRule>
    <cfRule type="containsBlanks" dxfId="943" priority="664">
      <formula>LEN(TRIM(H79))=0</formula>
    </cfRule>
  </conditionalFormatting>
  <conditionalFormatting sqref="K79:AA79">
    <cfRule type="cellIs" dxfId="942" priority="643" operator="equal">
      <formula>0</formula>
    </cfRule>
    <cfRule type="beginsWith" dxfId="941" priority="644" operator="beginsWith" text="?">
      <formula>LEFT(K79,LEN("?"))="?"</formula>
    </cfRule>
  </conditionalFormatting>
  <conditionalFormatting sqref="K97:AA97">
    <cfRule type="cellIs" dxfId="940" priority="618" operator="equal">
      <formula>0</formula>
    </cfRule>
    <cfRule type="beginsWith" dxfId="939" priority="619" operator="beginsWith" text="?">
      <formula>LEFT(K97,LEN("?"))="?"</formula>
    </cfRule>
  </conditionalFormatting>
  <conditionalFormatting sqref="AE97:AH97">
    <cfRule type="containsText" dxfId="938" priority="637" operator="containsText" text="ggggggggggggggg">
      <formula>NOT(ISERROR(SEARCH("ggggggggggggggg",AE97)))</formula>
    </cfRule>
    <cfRule type="containsText" dxfId="937" priority="638" operator="containsText" text="gggggggggg">
      <formula>NOT(ISERROR(SEARCH("gggggggggg",AE97)))</formula>
    </cfRule>
    <cfRule type="containsText" dxfId="936" priority="639" operator="containsText" text="ggggg">
      <formula>NOT(ISERROR(SEARCH("ggggg",AE97)))</formula>
    </cfRule>
    <cfRule type="containsText" dxfId="935" priority="640" operator="containsText" text="g">
      <formula>NOT(ISERROR(SEARCH("g",AE97)))</formula>
    </cfRule>
  </conditionalFormatting>
  <conditionalFormatting sqref="AJ97">
    <cfRule type="cellIs" dxfId="934" priority="633" operator="between">
      <formula>15</formula>
      <formula>20</formula>
    </cfRule>
    <cfRule type="cellIs" dxfId="933" priority="634" operator="between">
      <formula>10</formula>
      <formula>14.999</formula>
    </cfRule>
    <cfRule type="cellIs" dxfId="932" priority="635" operator="between">
      <formula>5</formula>
      <formula>9.999</formula>
    </cfRule>
    <cfRule type="cellIs" dxfId="931" priority="636" operator="between">
      <formula>0</formula>
      <formula>4.999</formula>
    </cfRule>
  </conditionalFormatting>
  <conditionalFormatting sqref="J97">
    <cfRule type="beginsWith" dxfId="930" priority="630" operator="beginsWith" text="A3">
      <formula>LEFT(J97,LEN("A3"))="A3"</formula>
    </cfRule>
    <cfRule type="beginsWith" dxfId="929" priority="631" operator="beginsWith" text="A2">
      <formula>LEFT(J97,LEN("A2"))="A2"</formula>
    </cfRule>
    <cfRule type="beginsWith" dxfId="928" priority="632" operator="beginsWith" text="A1">
      <formula>LEFT(J97,LEN("A1"))="A1"</formula>
    </cfRule>
  </conditionalFormatting>
  <conditionalFormatting sqref="H51">
    <cfRule type="beginsWith" dxfId="927" priority="613" operator="beginsWith" text="A3">
      <formula>LEFT(H51,LEN("A3"))="A3"</formula>
    </cfRule>
    <cfRule type="beginsWith" dxfId="926" priority="614" operator="beginsWith" text="A2">
      <formula>LEFT(H51,LEN("A2"))="A2"</formula>
    </cfRule>
    <cfRule type="beginsWith" dxfId="925" priority="615" operator="beginsWith" text="A1">
      <formula>LEFT(H51,LEN("A1"))="A1"</formula>
    </cfRule>
  </conditionalFormatting>
  <conditionalFormatting sqref="H51">
    <cfRule type="containsBlanks" dxfId="924" priority="616">
      <formula>LEN(TRIM(H51))=0</formula>
    </cfRule>
    <cfRule type="beginsWith" dxfId="923" priority="617" operator="beginsWith" text="?">
      <formula>LEFT(H51,LEN("?"))="?"</formula>
    </cfRule>
  </conditionalFormatting>
  <conditionalFormatting sqref="AQ105:AQ109">
    <cfRule type="cellIs" dxfId="922" priority="567" operator="between">
      <formula>15</formula>
      <formula>20</formula>
    </cfRule>
    <cfRule type="cellIs" dxfId="921" priority="568" operator="between">
      <formula>10</formula>
      <formula>14.999</formula>
    </cfRule>
    <cfRule type="cellIs" dxfId="920" priority="569" operator="between">
      <formula>5</formula>
      <formula>9.999</formula>
    </cfRule>
    <cfRule type="cellIs" dxfId="919" priority="570" operator="between">
      <formula>0.001</formula>
      <formula>4.999</formula>
    </cfRule>
  </conditionalFormatting>
  <conditionalFormatting sqref="AQ105:AQ109">
    <cfRule type="beginsWith" dxfId="918" priority="565" operator="beginsWith" text="?">
      <formula>LEFT(AQ105,LEN("?"))="?"</formula>
    </cfRule>
    <cfRule type="beginsWith" dxfId="917" priority="566" operator="beginsWith" text="Néant">
      <formula>LEFT(AQ105,LEN("Néant"))="Néant"</formula>
    </cfRule>
  </conditionalFormatting>
  <conditionalFormatting sqref="AQ105:AQ109">
    <cfRule type="cellIs" dxfId="916" priority="562" operator="equal">
      <formula>3</formula>
    </cfRule>
    <cfRule type="cellIs" dxfId="915" priority="563" operator="equal">
      <formula>2</formula>
    </cfRule>
    <cfRule type="cellIs" dxfId="914" priority="564" operator="equal">
      <formula>1</formula>
    </cfRule>
  </conditionalFormatting>
  <conditionalFormatting sqref="AE110:AH110">
    <cfRule type="containsText" dxfId="913" priority="558" operator="containsText" text="ggggggggggggggg">
      <formula>NOT(ISERROR(SEARCH("ggggggggggggggg",AE110)))</formula>
    </cfRule>
    <cfRule type="containsText" dxfId="912" priority="559" operator="containsText" text="gggggggggg">
      <formula>NOT(ISERROR(SEARCH("gggggggggg",AE110)))</formula>
    </cfRule>
    <cfRule type="containsText" dxfId="911" priority="560" operator="containsText" text="ggggg">
      <formula>NOT(ISERROR(SEARCH("ggggg",AE110)))</formula>
    </cfRule>
    <cfRule type="containsText" dxfId="910" priority="561" operator="containsText" text="g">
      <formula>NOT(ISERROR(SEARCH("g",AE110)))</formula>
    </cfRule>
  </conditionalFormatting>
  <conditionalFormatting sqref="H110 J110">
    <cfRule type="beginsWith" dxfId="909" priority="517" operator="beginsWith" text="A3">
      <formula>LEFT(H110,LEN("A3"))="A3"</formula>
    </cfRule>
    <cfRule type="beginsWith" dxfId="908" priority="518" operator="beginsWith" text="A2">
      <formula>LEFT(H110,LEN("A2"))="A2"</formula>
    </cfRule>
    <cfRule type="beginsWith" dxfId="907" priority="519" operator="beginsWith" text="A1">
      <formula>LEFT(H110,LEN("A1"))="A1"</formula>
    </cfRule>
  </conditionalFormatting>
  <conditionalFormatting sqref="H110">
    <cfRule type="beginsWith" dxfId="906" priority="516" operator="beginsWith" text="?">
      <formula>LEFT(H110,LEN("?"))="?"</formula>
    </cfRule>
    <cfRule type="containsBlanks" dxfId="905" priority="571">
      <formula>LEN(TRIM(H110))=0</formula>
    </cfRule>
  </conditionalFormatting>
  <conditionalFormatting sqref="AC110">
    <cfRule type="beginsWith" dxfId="904" priority="495" operator="beginsWith" text="A3">
      <formula>LEFT(AC110,LEN("A3"))="A3"</formula>
    </cfRule>
    <cfRule type="beginsWith" dxfId="903" priority="496" operator="beginsWith" text="A2">
      <formula>LEFT(AC110,LEN("A2"))="A2"</formula>
    </cfRule>
    <cfRule type="beginsWith" dxfId="902" priority="497" operator="beginsWith" text="A1">
      <formula>LEFT(AC110,LEN("A1"))="A1"</formula>
    </cfRule>
  </conditionalFormatting>
  <conditionalFormatting sqref="AC110">
    <cfRule type="beginsWith" dxfId="901" priority="494" operator="beginsWith" text="?">
      <formula>LEFT(AC110,LEN("?"))="?"</formula>
    </cfRule>
    <cfRule type="containsBlanks" dxfId="900" priority="498">
      <formula>LEN(TRIM(AC110))=0</formula>
    </cfRule>
  </conditionalFormatting>
  <conditionalFormatting sqref="K110:AA110">
    <cfRule type="cellIs" dxfId="899" priority="457" operator="equal">
      <formula>0</formula>
    </cfRule>
    <cfRule type="beginsWith" dxfId="898" priority="458" operator="beginsWith" text="?">
      <formula>LEFT(K110,LEN("?"))="?"</formula>
    </cfRule>
  </conditionalFormatting>
  <conditionalFormatting sqref="AJ116">
    <cfRule type="cellIs" dxfId="897" priority="304" operator="between">
      <formula>15</formula>
      <formula>20</formula>
    </cfRule>
    <cfRule type="cellIs" dxfId="896" priority="305" operator="between">
      <formula>10</formula>
      <formula>14.999</formula>
    </cfRule>
    <cfRule type="cellIs" dxfId="895" priority="306" operator="between">
      <formula>5</formula>
      <formula>9.999</formula>
    </cfRule>
    <cfRule type="cellIs" dxfId="894" priority="307" operator="between">
      <formula>0</formula>
      <formula>4.999</formula>
    </cfRule>
  </conditionalFormatting>
  <conditionalFormatting sqref="AJ110">
    <cfRule type="cellIs" dxfId="893" priority="400" operator="between">
      <formula>15</formula>
      <formula>20</formula>
    </cfRule>
    <cfRule type="cellIs" dxfId="892" priority="401" operator="between">
      <formula>10</formula>
      <formula>14.999</formula>
    </cfRule>
    <cfRule type="cellIs" dxfId="891" priority="402" operator="between">
      <formula>5</formula>
      <formula>9.999</formula>
    </cfRule>
    <cfRule type="cellIs" dxfId="890" priority="403" operator="between">
      <formula>0</formula>
      <formula>4.999</formula>
    </cfRule>
  </conditionalFormatting>
  <conditionalFormatting sqref="H112">
    <cfRule type="beginsWith" dxfId="889" priority="333" operator="beginsWith" text="A3">
      <formula>LEFT(H112,LEN("A3"))="A3"</formula>
    </cfRule>
    <cfRule type="beginsWith" dxfId="888" priority="334" operator="beginsWith" text="A2">
      <formula>LEFT(H112,LEN("A2"))="A2"</formula>
    </cfRule>
    <cfRule type="beginsWith" dxfId="887" priority="335" operator="beginsWith" text="A1">
      <formula>LEFT(H112,LEN("A1"))="A1"</formula>
    </cfRule>
  </conditionalFormatting>
  <conditionalFormatting sqref="H112">
    <cfRule type="containsBlanks" dxfId="886" priority="336">
      <formula>LEN(TRIM(H112))=0</formula>
    </cfRule>
    <cfRule type="beginsWith" dxfId="885" priority="337" operator="beginsWith" text="?">
      <formula>LEFT(H112,LEN("?"))="?"</formula>
    </cfRule>
  </conditionalFormatting>
  <conditionalFormatting sqref="AQ115">
    <cfRule type="cellIs" dxfId="884" priority="329" operator="between">
      <formula>15</formula>
      <formula>20</formula>
    </cfRule>
    <cfRule type="cellIs" dxfId="883" priority="330" operator="between">
      <formula>10</formula>
      <formula>14.999</formula>
    </cfRule>
    <cfRule type="cellIs" dxfId="882" priority="331" operator="between">
      <formula>5</formula>
      <formula>9.999</formula>
    </cfRule>
    <cfRule type="cellIs" dxfId="881" priority="332" operator="between">
      <formula>0.001</formula>
      <formula>4.999</formula>
    </cfRule>
  </conditionalFormatting>
  <conditionalFormatting sqref="AQ115">
    <cfRule type="beginsWith" dxfId="880" priority="327" operator="beginsWith" text="?">
      <formula>LEFT(AQ115,LEN("?"))="?"</formula>
    </cfRule>
    <cfRule type="beginsWith" dxfId="879" priority="328" operator="beginsWith" text="Néant">
      <formula>LEFT(AQ115,LEN("Néant"))="Néant"</formula>
    </cfRule>
  </conditionalFormatting>
  <conditionalFormatting sqref="AQ115">
    <cfRule type="cellIs" dxfId="878" priority="324" operator="equal">
      <formula>3</formula>
    </cfRule>
    <cfRule type="cellIs" dxfId="877" priority="325" operator="equal">
      <formula>2</formula>
    </cfRule>
    <cfRule type="cellIs" dxfId="876" priority="326" operator="equal">
      <formula>1</formula>
    </cfRule>
  </conditionalFormatting>
  <conditionalFormatting sqref="AE116:AH116">
    <cfRule type="containsText" dxfId="875" priority="319" operator="containsText" text="ggggggggggggggg">
      <formula>NOT(ISERROR(SEARCH("ggggggggggggggg",AE116)))</formula>
    </cfRule>
    <cfRule type="containsText" dxfId="874" priority="320" operator="containsText" text="gggggggggg">
      <formula>NOT(ISERROR(SEARCH("gggggggggg",AE116)))</formula>
    </cfRule>
    <cfRule type="containsText" dxfId="873" priority="321" operator="containsText" text="ggggg">
      <formula>NOT(ISERROR(SEARCH("ggggg",AE116)))</formula>
    </cfRule>
    <cfRule type="containsText" dxfId="872" priority="322" operator="containsText" text="g">
      <formula>NOT(ISERROR(SEARCH("g",AE116)))</formula>
    </cfRule>
  </conditionalFormatting>
  <conditionalFormatting sqref="J116">
    <cfRule type="beginsWith" dxfId="871" priority="316" operator="beginsWith" text="A3">
      <formula>LEFT(J116,LEN("A3"))="A3"</formula>
    </cfRule>
    <cfRule type="beginsWith" dxfId="870" priority="317" operator="beginsWith" text="A2">
      <formula>LEFT(J116,LEN("A2"))="A2"</formula>
    </cfRule>
    <cfRule type="beginsWith" dxfId="869" priority="318" operator="beginsWith" text="A1">
      <formula>LEFT(J116,LEN("A1"))="A1"</formula>
    </cfRule>
  </conditionalFormatting>
  <conditionalFormatting sqref="K116:AA116">
    <cfRule type="cellIs" dxfId="868" priority="308" operator="equal">
      <formula>0</formula>
    </cfRule>
    <cfRule type="beginsWith" dxfId="867" priority="309" operator="beginsWith" text="?">
      <formula>LEFT(K116,LEN("?"))="?"</formula>
    </cfRule>
  </conditionalFormatting>
  <conditionalFormatting sqref="BG117">
    <cfRule type="cellIs" dxfId="866" priority="300" operator="between">
      <formula>15</formula>
      <formula>20</formula>
    </cfRule>
    <cfRule type="cellIs" dxfId="865" priority="301" operator="between">
      <formula>10</formula>
      <formula>14.999</formula>
    </cfRule>
    <cfRule type="cellIs" dxfId="864" priority="302" operator="between">
      <formula>5</formula>
      <formula>9.999</formula>
    </cfRule>
    <cfRule type="cellIs" dxfId="863" priority="303" operator="between">
      <formula>0</formula>
      <formula>4.999</formula>
    </cfRule>
  </conditionalFormatting>
  <conditionalFormatting sqref="BH117">
    <cfRule type="cellIs" dxfId="862" priority="295" operator="greaterThan">
      <formula>3</formula>
    </cfRule>
    <cfRule type="cellIs" dxfId="861" priority="296" operator="lessThan">
      <formula>1</formula>
    </cfRule>
    <cfRule type="cellIs" dxfId="860" priority="297" operator="equal">
      <formula>3</formula>
    </cfRule>
    <cfRule type="cellIs" dxfId="859" priority="298" operator="equal">
      <formula>2</formula>
    </cfRule>
    <cfRule type="cellIs" dxfId="858" priority="299" operator="equal">
      <formula>#REF!</formula>
    </cfRule>
  </conditionalFormatting>
  <conditionalFormatting sqref="BG118">
    <cfRule type="cellIs" dxfId="857" priority="291" operator="between">
      <formula>15</formula>
      <formula>20</formula>
    </cfRule>
    <cfRule type="cellIs" dxfId="856" priority="292" operator="between">
      <formula>10</formula>
      <formula>14.999</formula>
    </cfRule>
    <cfRule type="cellIs" dxfId="855" priority="293" operator="between">
      <formula>5</formula>
      <formula>9.999</formula>
    </cfRule>
    <cfRule type="cellIs" dxfId="854" priority="294" operator="between">
      <formula>0</formula>
      <formula>4.999</formula>
    </cfRule>
  </conditionalFormatting>
  <conditionalFormatting sqref="BH118">
    <cfRule type="cellIs" dxfId="853" priority="286" operator="greaterThan">
      <formula>3</formula>
    </cfRule>
    <cfRule type="cellIs" dxfId="852" priority="287" operator="lessThan">
      <formula>1</formula>
    </cfRule>
    <cfRule type="cellIs" dxfId="851" priority="288" operator="equal">
      <formula>3</formula>
    </cfRule>
    <cfRule type="cellIs" dxfId="850" priority="289" operator="equal">
      <formula>2</formula>
    </cfRule>
    <cfRule type="cellIs" dxfId="849" priority="290" operator="equal">
      <formula>#REF!</formula>
    </cfRule>
  </conditionalFormatting>
  <conditionalFormatting sqref="AE118:AH118">
    <cfRule type="containsText" dxfId="848" priority="282" operator="containsText" text="ggggggggggggggg">
      <formula>NOT(ISERROR(SEARCH("ggggggggggggggg",AE118)))</formula>
    </cfRule>
    <cfRule type="containsText" dxfId="847" priority="283" operator="containsText" text="gggggggggg">
      <formula>NOT(ISERROR(SEARCH("gggggggggg",AE118)))</formula>
    </cfRule>
    <cfRule type="containsText" dxfId="846" priority="284" operator="containsText" text="ggggg">
      <formula>NOT(ISERROR(SEARCH("ggggg",AE118)))</formula>
    </cfRule>
    <cfRule type="containsText" dxfId="845" priority="285" operator="containsText" text="g">
      <formula>NOT(ISERROR(SEARCH("g",AE118)))</formula>
    </cfRule>
  </conditionalFormatting>
  <conditionalFormatting sqref="AJ118">
    <cfRule type="cellIs" dxfId="844" priority="278" operator="between">
      <formula>15</formula>
      <formula>20</formula>
    </cfRule>
    <cfRule type="cellIs" dxfId="843" priority="279" operator="between">
      <formula>10</formula>
      <formula>14.999</formula>
    </cfRule>
    <cfRule type="cellIs" dxfId="842" priority="280" operator="between">
      <formula>5</formula>
      <formula>9.999</formula>
    </cfRule>
    <cfRule type="cellIs" dxfId="841" priority="281" operator="between">
      <formula>0.001</formula>
      <formula>4.999</formula>
    </cfRule>
  </conditionalFormatting>
  <conditionalFormatting sqref="AC115">
    <cfRule type="beginsWith" dxfId="840" priority="274" operator="beginsWith" text="A3">
      <formula>LEFT(AC115,LEN("A3"))="A3"</formula>
    </cfRule>
    <cfRule type="beginsWith" dxfId="839" priority="275" operator="beginsWith" text="A2">
      <formula>LEFT(AC115,LEN("A2"))="A2"</formula>
    </cfRule>
    <cfRule type="beginsWith" dxfId="838" priority="276" operator="beginsWith" text="A1">
      <formula>LEFT(AC115,LEN("A1"))="A1"</formula>
    </cfRule>
  </conditionalFormatting>
  <conditionalFormatting sqref="AC115">
    <cfRule type="beginsWith" dxfId="837" priority="273" operator="beginsWith" text="?">
      <formula>LEFT(AC115,LEN("?"))="?"</formula>
    </cfRule>
    <cfRule type="containsBlanks" dxfId="836" priority="277">
      <formula>LEN(TRIM(AC115))=0</formula>
    </cfRule>
  </conditionalFormatting>
  <conditionalFormatting sqref="H116">
    <cfRule type="beginsWith" dxfId="835" priority="268" operator="beginsWith" text="A3">
      <formula>LEFT(H116,LEN("A3"))="A3"</formula>
    </cfRule>
    <cfRule type="beginsWith" dxfId="834" priority="269" operator="beginsWith" text="A2">
      <formula>LEFT(H116,LEN("A2"))="A2"</formula>
    </cfRule>
    <cfRule type="beginsWith" dxfId="833" priority="270" operator="beginsWith" text="A1">
      <formula>LEFT(H116,LEN("A1"))="A1"</formula>
    </cfRule>
  </conditionalFormatting>
  <conditionalFormatting sqref="H116">
    <cfRule type="containsBlanks" dxfId="832" priority="271">
      <formula>LEN(TRIM(H116))=0</formula>
    </cfRule>
    <cfRule type="beginsWith" dxfId="831" priority="272" operator="beginsWith" text="?">
      <formula>LEFT(H116,LEN("?"))="?"</formula>
    </cfRule>
  </conditionalFormatting>
  <conditionalFormatting sqref="H67">
    <cfRule type="beginsWith" dxfId="830" priority="229" operator="beginsWith" text="A3">
      <formula>LEFT(H67,LEN("A3"))="A3"</formula>
    </cfRule>
    <cfRule type="beginsWith" dxfId="829" priority="230" operator="beginsWith" text="A2">
      <formula>LEFT(H67,LEN("A2"))="A2"</formula>
    </cfRule>
    <cfRule type="beginsWith" dxfId="828" priority="231" operator="beginsWith" text="A1">
      <formula>LEFT(H67,LEN("A1"))="A1"</formula>
    </cfRule>
  </conditionalFormatting>
  <conditionalFormatting sqref="H67">
    <cfRule type="beginsWith" dxfId="827" priority="228" operator="beginsWith" text="?">
      <formula>LEFT(H67,LEN("?"))="?"</formula>
    </cfRule>
    <cfRule type="containsBlanks" dxfId="826" priority="232">
      <formula>LEN(TRIM(H67))=0</formula>
    </cfRule>
  </conditionalFormatting>
  <conditionalFormatting sqref="AE73:AF73">
    <cfRule type="cellIs" dxfId="825" priority="223" operator="equal">
      <formula>0</formula>
    </cfRule>
    <cfRule type="beginsWith" dxfId="824" priority="224" operator="beginsWith" text="?">
      <formula>LEFT(AE73,LEN("?"))="?"</formula>
    </cfRule>
  </conditionalFormatting>
  <conditionalFormatting sqref="AG73:AK73">
    <cfRule type="cellIs" dxfId="823" priority="221" operator="equal">
      <formula>0</formula>
    </cfRule>
    <cfRule type="beginsWith" dxfId="822" priority="222" operator="beginsWith" text="?">
      <formula>LEFT(AG73,LEN("?"))="?"</formula>
    </cfRule>
  </conditionalFormatting>
  <conditionalFormatting sqref="AD73">
    <cfRule type="beginsWith" dxfId="821" priority="218" operator="beginsWith" text="A3">
      <formula>LEFT(AD73,LEN("A3"))="A3"</formula>
    </cfRule>
    <cfRule type="beginsWith" dxfId="820" priority="219" operator="beginsWith" text="A2">
      <formula>LEFT(AD73,LEN("A2"))="A2"</formula>
    </cfRule>
    <cfRule type="beginsWith" dxfId="819" priority="220" operator="beginsWith" text="A1">
      <formula>LEFT(AD73,LEN("A1"))="A1"</formula>
    </cfRule>
  </conditionalFormatting>
  <conditionalFormatting sqref="AD73">
    <cfRule type="containsBlanks" dxfId="818" priority="216">
      <formula>LEN(TRIM(AD73))=0</formula>
    </cfRule>
    <cfRule type="beginsWith" dxfId="817" priority="217" operator="beginsWith" text="?">
      <formula>LEFT(AD73,LEN("?"))="?"</formula>
    </cfRule>
  </conditionalFormatting>
  <conditionalFormatting sqref="AD73">
    <cfRule type="beginsWith" dxfId="816" priority="212" operator="beginsWith" text="A3">
      <formula>LEFT(AD73,LEN("A3"))="A3"</formula>
    </cfRule>
    <cfRule type="beginsWith" dxfId="815" priority="213" operator="beginsWith" text="A2">
      <formula>LEFT(AD73,LEN("A2"))="A2"</formula>
    </cfRule>
    <cfRule type="beginsWith" dxfId="814" priority="214" operator="beginsWith" text="A1">
      <formula>LEFT(AD73,LEN("A1"))="A1"</formula>
    </cfRule>
  </conditionalFormatting>
  <conditionalFormatting sqref="AD73">
    <cfRule type="beginsWith" dxfId="813" priority="211" operator="beginsWith" text="?">
      <formula>LEFT(AD73,LEN("?"))="?"</formula>
    </cfRule>
    <cfRule type="containsBlanks" dxfId="812" priority="215">
      <formula>LEN(TRIM(AD73))=0</formula>
    </cfRule>
  </conditionalFormatting>
  <conditionalFormatting sqref="V38">
    <cfRule type="containsText" dxfId="811" priority="210" operator="containsText" text="FAUX">
      <formula>NOT(ISERROR(SEARCH("FAUX",V38)))</formula>
    </cfRule>
  </conditionalFormatting>
  <conditionalFormatting sqref="V38">
    <cfRule type="beginsWith" dxfId="810" priority="209" operator="beginsWith" text="?">
      <formula>LEFT(V38,LEN("?"))="?"</formula>
    </cfRule>
  </conditionalFormatting>
  <conditionalFormatting sqref="H106">
    <cfRule type="beginsWith" dxfId="809" priority="204" operator="beginsWith" text="A3">
      <formula>LEFT(H106,LEN("A3"))="A3"</formula>
    </cfRule>
    <cfRule type="beginsWith" dxfId="808" priority="205" operator="beginsWith" text="A2">
      <formula>LEFT(H106,LEN("A2"))="A2"</formula>
    </cfRule>
    <cfRule type="beginsWith" dxfId="807" priority="206" operator="beginsWith" text="A1">
      <formula>LEFT(H106,LEN("A1"))="A1"</formula>
    </cfRule>
  </conditionalFormatting>
  <conditionalFormatting sqref="H106">
    <cfRule type="containsBlanks" dxfId="806" priority="207">
      <formula>LEN(TRIM(H106))=0</formula>
    </cfRule>
    <cfRule type="beginsWith" dxfId="805" priority="208" operator="beginsWith" text="?">
      <formula>LEFT(H106,LEN("?"))="?"</formula>
    </cfRule>
  </conditionalFormatting>
  <conditionalFormatting sqref="K57:AA57">
    <cfRule type="cellIs" dxfId="804" priority="187" operator="equal">
      <formula>0</formula>
    </cfRule>
    <cfRule type="beginsWith" dxfId="803" priority="188" operator="beginsWith" text="?">
      <formula>LEFT(K57,LEN("?"))="?"</formula>
    </cfRule>
  </conditionalFormatting>
  <conditionalFormatting sqref="K55:AA55">
    <cfRule type="cellIs" dxfId="802" priority="185" operator="equal">
      <formula>0</formula>
    </cfRule>
    <cfRule type="beginsWith" dxfId="801" priority="186" operator="beginsWith" text="?">
      <formula>LEFT(K55,LEN("?"))="?"</formula>
    </cfRule>
  </conditionalFormatting>
  <conditionalFormatting sqref="K59:AA59">
    <cfRule type="cellIs" dxfId="800" priority="183" operator="equal">
      <formula>0</formula>
    </cfRule>
    <cfRule type="beginsWith" dxfId="799" priority="184" operator="beginsWith" text="?">
      <formula>LEFT(K59,LEN("?"))="?"</formula>
    </cfRule>
  </conditionalFormatting>
  <conditionalFormatting sqref="K61:AA61">
    <cfRule type="cellIs" dxfId="798" priority="181" operator="equal">
      <formula>0</formula>
    </cfRule>
    <cfRule type="beginsWith" dxfId="797" priority="182" operator="beginsWith" text="?">
      <formula>LEFT(K61,LEN("?"))="?"</formula>
    </cfRule>
  </conditionalFormatting>
  <conditionalFormatting sqref="H69">
    <cfRule type="beginsWith" dxfId="796" priority="177" operator="beginsWith" text="A3">
      <formula>LEFT(H69,LEN("A3"))="A3"</formula>
    </cfRule>
    <cfRule type="beginsWith" dxfId="795" priority="178" operator="beginsWith" text="A2">
      <formula>LEFT(H69,LEN("A2"))="A2"</formula>
    </cfRule>
    <cfRule type="beginsWith" dxfId="794" priority="179" operator="beginsWith" text="A1">
      <formula>LEFT(H69,LEN("A1"))="A1"</formula>
    </cfRule>
  </conditionalFormatting>
  <conditionalFormatting sqref="H69">
    <cfRule type="beginsWith" dxfId="793" priority="176" operator="beginsWith" text="?">
      <formula>LEFT(H69,LEN("?"))="?"</formula>
    </cfRule>
    <cfRule type="containsBlanks" dxfId="792" priority="180">
      <formula>LEN(TRIM(H69))=0</formula>
    </cfRule>
  </conditionalFormatting>
  <conditionalFormatting sqref="H71">
    <cfRule type="beginsWith" dxfId="791" priority="172" operator="beginsWith" text="A3">
      <formula>LEFT(H71,LEN("A3"))="A3"</formula>
    </cfRule>
    <cfRule type="beginsWith" dxfId="790" priority="173" operator="beginsWith" text="A2">
      <formula>LEFT(H71,LEN("A2"))="A2"</formula>
    </cfRule>
    <cfRule type="beginsWith" dxfId="789" priority="174" operator="beginsWith" text="A1">
      <formula>LEFT(H71,LEN("A1"))="A1"</formula>
    </cfRule>
  </conditionalFormatting>
  <conditionalFormatting sqref="H71">
    <cfRule type="beginsWith" dxfId="788" priority="171" operator="beginsWith" text="?">
      <formula>LEFT(H71,LEN("?"))="?"</formula>
    </cfRule>
    <cfRule type="containsBlanks" dxfId="787" priority="175">
      <formula>LEN(TRIM(H71))=0</formula>
    </cfRule>
  </conditionalFormatting>
  <conditionalFormatting sqref="BG82">
    <cfRule type="cellIs" dxfId="786" priority="166" operator="between">
      <formula>15</formula>
      <formula>20</formula>
    </cfRule>
    <cfRule type="cellIs" dxfId="785" priority="167" operator="between">
      <formula>10</formula>
      <formula>14.999</formula>
    </cfRule>
    <cfRule type="cellIs" dxfId="784" priority="168" operator="between">
      <formula>5</formula>
      <formula>9.999</formula>
    </cfRule>
    <cfRule type="cellIs" dxfId="783" priority="169" operator="between">
      <formula>0</formula>
      <formula>4.999</formula>
    </cfRule>
  </conditionalFormatting>
  <conditionalFormatting sqref="BH82">
    <cfRule type="cellIs" dxfId="782" priority="161" operator="greaterThan">
      <formula>3</formula>
    </cfRule>
    <cfRule type="cellIs" dxfId="781" priority="162" operator="lessThan">
      <formula>1</formula>
    </cfRule>
    <cfRule type="cellIs" dxfId="780" priority="163" operator="equal">
      <formula>3</formula>
    </cfRule>
    <cfRule type="cellIs" dxfId="779" priority="164" operator="equal">
      <formula>2</formula>
    </cfRule>
    <cfRule type="cellIs" dxfId="778" priority="165" operator="equal">
      <formula>#REF!</formula>
    </cfRule>
  </conditionalFormatting>
  <conditionalFormatting sqref="BG87:BG89">
    <cfRule type="cellIs" dxfId="777" priority="157" operator="between">
      <formula>15</formula>
      <formula>20</formula>
    </cfRule>
    <cfRule type="cellIs" dxfId="776" priority="158" operator="between">
      <formula>10</formula>
      <formula>14.999</formula>
    </cfRule>
    <cfRule type="cellIs" dxfId="775" priority="159" operator="between">
      <formula>5</formula>
      <formula>9.999</formula>
    </cfRule>
    <cfRule type="cellIs" dxfId="774" priority="160" operator="between">
      <formula>0</formula>
      <formula>4.999</formula>
    </cfRule>
  </conditionalFormatting>
  <conditionalFormatting sqref="BH87:BH89">
    <cfRule type="cellIs" dxfId="773" priority="152" operator="greaterThan">
      <formula>3</formula>
    </cfRule>
    <cfRule type="cellIs" dxfId="772" priority="153" operator="lessThan">
      <formula>1</formula>
    </cfRule>
    <cfRule type="cellIs" dxfId="771" priority="154" operator="equal">
      <formula>3</formula>
    </cfRule>
    <cfRule type="cellIs" dxfId="770" priority="155" operator="equal">
      <formula>2</formula>
    </cfRule>
    <cfRule type="cellIs" dxfId="769" priority="156" operator="equal">
      <formula>#REF!</formula>
    </cfRule>
  </conditionalFormatting>
  <conditionalFormatting sqref="AQ83:AQ86">
    <cfRule type="cellIs" dxfId="768" priority="148" operator="between">
      <formula>15</formula>
      <formula>20</formula>
    </cfRule>
    <cfRule type="cellIs" dxfId="767" priority="149" operator="between">
      <formula>10</formula>
      <formula>14.999</formula>
    </cfRule>
    <cfRule type="cellIs" dxfId="766" priority="150" operator="between">
      <formula>5</formula>
      <formula>9.999</formula>
    </cfRule>
    <cfRule type="cellIs" dxfId="765" priority="151" operator="between">
      <formula>0.001</formula>
      <formula>4.999</formula>
    </cfRule>
  </conditionalFormatting>
  <conditionalFormatting sqref="AQ83:AQ86">
    <cfRule type="beginsWith" dxfId="764" priority="147" operator="beginsWith" text="?">
      <formula>LEFT(AQ83,LEN("?"))="?"</formula>
    </cfRule>
    <cfRule type="beginsWith" dxfId="763" priority="170" operator="beginsWith" text="Néant">
      <formula>LEFT(AQ83,LEN("Néant"))="Néant"</formula>
    </cfRule>
  </conditionalFormatting>
  <conditionalFormatting sqref="AQ83:AQ86">
    <cfRule type="cellIs" dxfId="762" priority="144" operator="equal">
      <formula>3</formula>
    </cfRule>
    <cfRule type="cellIs" dxfId="761" priority="145" operator="equal">
      <formula>2</formula>
    </cfRule>
    <cfRule type="cellIs" dxfId="760" priority="146" operator="equal">
      <formula>1</formula>
    </cfRule>
  </conditionalFormatting>
  <conditionalFormatting sqref="AE87:AH87">
    <cfRule type="containsText" dxfId="759" priority="140" operator="containsText" text="ggggggggggggggg">
      <formula>NOT(ISERROR(SEARCH("ggggggggggggggg",AE87)))</formula>
    </cfRule>
    <cfRule type="containsText" dxfId="758" priority="141" operator="containsText" text="gggggggggg">
      <formula>NOT(ISERROR(SEARCH("gggggggggg",AE87)))</formula>
    </cfRule>
    <cfRule type="containsText" dxfId="757" priority="142" operator="containsText" text="ggggg">
      <formula>NOT(ISERROR(SEARCH("ggggg",AE87)))</formula>
    </cfRule>
    <cfRule type="containsText" dxfId="756" priority="143" operator="containsText" text="g">
      <formula>NOT(ISERROR(SEARCH("g",AE87)))</formula>
    </cfRule>
  </conditionalFormatting>
  <conditionalFormatting sqref="AJ87">
    <cfRule type="cellIs" dxfId="755" priority="136" operator="between">
      <formula>15</formula>
      <formula>20</formula>
    </cfRule>
    <cfRule type="cellIs" dxfId="754" priority="137" operator="between">
      <formula>10</formula>
      <formula>14.999</formula>
    </cfRule>
    <cfRule type="cellIs" dxfId="753" priority="138" operator="between">
      <formula>5</formula>
      <formula>9.999</formula>
    </cfRule>
    <cfRule type="cellIs" dxfId="752" priority="139" operator="between">
      <formula>0</formula>
      <formula>4.999</formula>
    </cfRule>
  </conditionalFormatting>
  <conditionalFormatting sqref="J87">
    <cfRule type="beginsWith" dxfId="751" priority="133" operator="beginsWith" text="A3">
      <formula>LEFT(J87,LEN("A3"))="A3"</formula>
    </cfRule>
    <cfRule type="beginsWith" dxfId="750" priority="134" operator="beginsWith" text="A2">
      <formula>LEFT(J87,LEN("A2"))="A2"</formula>
    </cfRule>
    <cfRule type="beginsWith" dxfId="749" priority="135" operator="beginsWith" text="A1">
      <formula>LEFT(J87,LEN("A1"))="A1"</formula>
    </cfRule>
  </conditionalFormatting>
  <conditionalFormatting sqref="H87">
    <cfRule type="beginsWith" dxfId="748" priority="124" operator="beginsWith" text="A3">
      <formula>LEFT(H87,LEN("A3"))="A3"</formula>
    </cfRule>
    <cfRule type="beginsWith" dxfId="747" priority="125" operator="beginsWith" text="A2">
      <formula>LEFT(H87,LEN("A2"))="A2"</formula>
    </cfRule>
    <cfRule type="beginsWith" dxfId="746" priority="126" operator="beginsWith" text="A1">
      <formula>LEFT(H87,LEN("A1"))="A1"</formula>
    </cfRule>
  </conditionalFormatting>
  <conditionalFormatting sqref="H83">
    <cfRule type="beginsWith" dxfId="745" priority="128" operator="beginsWith" text="A3">
      <formula>LEFT(H83,LEN("A3"))="A3"</formula>
    </cfRule>
    <cfRule type="beginsWith" dxfId="744" priority="129" operator="beginsWith" text="A2">
      <formula>LEFT(H83,LEN("A2"))="A2"</formula>
    </cfRule>
    <cfRule type="beginsWith" dxfId="743" priority="130" operator="beginsWith" text="A1">
      <formula>LEFT(H83,LEN("A1"))="A1"</formula>
    </cfRule>
  </conditionalFormatting>
  <conditionalFormatting sqref="H83">
    <cfRule type="containsBlanks" dxfId="742" priority="131">
      <formula>LEN(TRIM(H83))=0</formula>
    </cfRule>
    <cfRule type="beginsWith" dxfId="741" priority="132" operator="beginsWith" text="?">
      <formula>LEFT(H83,LEN("?"))="?"</formula>
    </cfRule>
  </conditionalFormatting>
  <conditionalFormatting sqref="H87">
    <cfRule type="beginsWith" dxfId="740" priority="123" operator="beginsWith" text="?">
      <formula>LEFT(H87,LEN("?"))="?"</formula>
    </cfRule>
    <cfRule type="containsBlanks" dxfId="739" priority="127">
      <formula>LEN(TRIM(H87))=0</formula>
    </cfRule>
  </conditionalFormatting>
  <conditionalFormatting sqref="K87:AA87">
    <cfRule type="cellIs" dxfId="738" priority="116" operator="equal">
      <formula>0</formula>
    </cfRule>
    <cfRule type="beginsWith" dxfId="737" priority="117" operator="beginsWith" text="?">
      <formula>LEFT(K87,LEN("?"))="?"</formula>
    </cfRule>
  </conditionalFormatting>
  <conditionalFormatting sqref="K89:AA89">
    <cfRule type="cellIs" dxfId="736" priority="86" operator="equal">
      <formula>0</formula>
    </cfRule>
    <cfRule type="beginsWith" dxfId="735" priority="87" operator="beginsWith" text="?">
      <formula>LEFT(K89,LEN("?"))="?"</formula>
    </cfRule>
  </conditionalFormatting>
  <conditionalFormatting sqref="AE89:AH89">
    <cfRule type="containsText" dxfId="734" priority="112" operator="containsText" text="ggggggggggggggg">
      <formula>NOT(ISERROR(SEARCH("ggggggggggggggg",AE89)))</formula>
    </cfRule>
    <cfRule type="containsText" dxfId="733" priority="113" operator="containsText" text="gggggggggg">
      <formula>NOT(ISERROR(SEARCH("gggggggggg",AE89)))</formula>
    </cfRule>
    <cfRule type="containsText" dxfId="732" priority="114" operator="containsText" text="ggggg">
      <formula>NOT(ISERROR(SEARCH("ggggg",AE89)))</formula>
    </cfRule>
    <cfRule type="containsText" dxfId="731" priority="115" operator="containsText" text="g">
      <formula>NOT(ISERROR(SEARCH("g",AE89)))</formula>
    </cfRule>
  </conditionalFormatting>
  <conditionalFormatting sqref="AJ89">
    <cfRule type="cellIs" dxfId="730" priority="108" operator="between">
      <formula>15</formula>
      <formula>20</formula>
    </cfRule>
    <cfRule type="cellIs" dxfId="729" priority="109" operator="between">
      <formula>10</formula>
      <formula>14.999</formula>
    </cfRule>
    <cfRule type="cellIs" dxfId="728" priority="110" operator="between">
      <formula>5</formula>
      <formula>9.999</formula>
    </cfRule>
    <cfRule type="cellIs" dxfId="727" priority="111" operator="between">
      <formula>0</formula>
      <formula>4.999</formula>
    </cfRule>
  </conditionalFormatting>
  <conditionalFormatting sqref="J89">
    <cfRule type="beginsWith" dxfId="726" priority="105" operator="beginsWith" text="A3">
      <formula>LEFT(J89,LEN("A3"))="A3"</formula>
    </cfRule>
    <cfRule type="beginsWith" dxfId="725" priority="106" operator="beginsWith" text="A2">
      <formula>LEFT(J89,LEN("A2"))="A2"</formula>
    </cfRule>
    <cfRule type="beginsWith" dxfId="724" priority="107" operator="beginsWith" text="A1">
      <formula>LEFT(J89,LEN("A1"))="A1"</formula>
    </cfRule>
  </conditionalFormatting>
  <conditionalFormatting sqref="H89">
    <cfRule type="beginsWith" dxfId="723" priority="89" operator="beginsWith" text="A3">
      <formula>LEFT(H89,LEN("A3"))="A3"</formula>
    </cfRule>
    <cfRule type="beginsWith" dxfId="722" priority="90" operator="beginsWith" text="A2">
      <formula>LEFT(H89,LEN("A2"))="A2"</formula>
    </cfRule>
    <cfRule type="beginsWith" dxfId="721" priority="91" operator="beginsWith" text="A1">
      <formula>LEFT(H89,LEN("A1"))="A1"</formula>
    </cfRule>
  </conditionalFormatting>
  <conditionalFormatting sqref="H89">
    <cfRule type="beginsWith" dxfId="720" priority="88" operator="beginsWith" text="?">
      <formula>LEFT(H89,LEN("?"))="?"</formula>
    </cfRule>
    <cfRule type="containsBlanks" dxfId="719" priority="92">
      <formula>LEN(TRIM(H89))=0</formula>
    </cfRule>
  </conditionalFormatting>
  <conditionalFormatting sqref="H97">
    <cfRule type="beginsWith" dxfId="718" priority="82" operator="beginsWith" text="A3">
      <formula>LEFT(H97,LEN("A3"))="A3"</formula>
    </cfRule>
    <cfRule type="beginsWith" dxfId="717" priority="83" operator="beginsWith" text="A2">
      <formula>LEFT(H97,LEN("A2"))="A2"</formula>
    </cfRule>
    <cfRule type="beginsWith" dxfId="716" priority="84" operator="beginsWith" text="A1">
      <formula>LEFT(H97,LEN("A1"))="A1"</formula>
    </cfRule>
  </conditionalFormatting>
  <conditionalFormatting sqref="H97">
    <cfRule type="beginsWith" dxfId="715" priority="81" operator="beginsWith" text="?">
      <formula>LEFT(H97,LEN("?"))="?"</formula>
    </cfRule>
    <cfRule type="containsBlanks" dxfId="714" priority="85">
      <formula>LEN(TRIM(H97))=0</formula>
    </cfRule>
  </conditionalFormatting>
  <conditionalFormatting sqref="H57">
    <cfRule type="beginsWith" dxfId="713" priority="77" operator="beginsWith" text="A3">
      <formula>LEFT(H57,LEN("A3"))="A3"</formula>
    </cfRule>
    <cfRule type="beginsWith" dxfId="712" priority="78" operator="beginsWith" text="A2">
      <formula>LEFT(H57,LEN("A2"))="A2"</formula>
    </cfRule>
    <cfRule type="beginsWith" dxfId="711" priority="79" operator="beginsWith" text="A1">
      <formula>LEFT(H57,LEN("A1"))="A1"</formula>
    </cfRule>
  </conditionalFormatting>
  <conditionalFormatting sqref="H57">
    <cfRule type="beginsWith" dxfId="710" priority="76" operator="beginsWith" text="?">
      <formula>LEFT(H57,LEN("?"))="?"</formula>
    </cfRule>
    <cfRule type="containsBlanks" dxfId="709" priority="80">
      <formula>LEN(TRIM(H57))=0</formula>
    </cfRule>
  </conditionalFormatting>
  <conditionalFormatting sqref="H59">
    <cfRule type="beginsWith" dxfId="708" priority="72" operator="beginsWith" text="A3">
      <formula>LEFT(H59,LEN("A3"))="A3"</formula>
    </cfRule>
    <cfRule type="beginsWith" dxfId="707" priority="73" operator="beginsWith" text="A2">
      <formula>LEFT(H59,LEN("A2"))="A2"</formula>
    </cfRule>
    <cfRule type="beginsWith" dxfId="706" priority="74" operator="beginsWith" text="A1">
      <formula>LEFT(H59,LEN("A1"))="A1"</formula>
    </cfRule>
  </conditionalFormatting>
  <conditionalFormatting sqref="H59">
    <cfRule type="beginsWith" dxfId="705" priority="71" operator="beginsWith" text="?">
      <formula>LEFT(H59,LEN("?"))="?"</formula>
    </cfRule>
    <cfRule type="containsBlanks" dxfId="704" priority="75">
      <formula>LEN(TRIM(H59))=0</formula>
    </cfRule>
  </conditionalFormatting>
  <conditionalFormatting sqref="H61">
    <cfRule type="beginsWith" dxfId="703" priority="67" operator="beginsWith" text="A3">
      <formula>LEFT(H61,LEN("A3"))="A3"</formula>
    </cfRule>
    <cfRule type="beginsWith" dxfId="702" priority="68" operator="beginsWith" text="A2">
      <formula>LEFT(H61,LEN("A2"))="A2"</formula>
    </cfRule>
    <cfRule type="beginsWith" dxfId="701" priority="69" operator="beginsWith" text="A1">
      <formula>LEFT(H61,LEN("A1"))="A1"</formula>
    </cfRule>
  </conditionalFormatting>
  <conditionalFormatting sqref="H61">
    <cfRule type="beginsWith" dxfId="700" priority="66" operator="beginsWith" text="?">
      <formula>LEFT(H61,LEN("?"))="?"</formula>
    </cfRule>
    <cfRule type="containsBlanks" dxfId="699" priority="70">
      <formula>LEN(TRIM(H61))=0</formula>
    </cfRule>
  </conditionalFormatting>
  <conditionalFormatting sqref="AC57">
    <cfRule type="beginsWith" dxfId="698" priority="62" operator="beginsWith" text="A3">
      <formula>LEFT(AC57,LEN("A3"))="A3"</formula>
    </cfRule>
    <cfRule type="beginsWith" dxfId="697" priority="63" operator="beginsWith" text="A2">
      <formula>LEFT(AC57,LEN("A2"))="A2"</formula>
    </cfRule>
    <cfRule type="beginsWith" dxfId="696" priority="64" operator="beginsWith" text="A1">
      <formula>LEFT(AC57,LEN("A1"))="A1"</formula>
    </cfRule>
  </conditionalFormatting>
  <conditionalFormatting sqref="AC57">
    <cfRule type="beginsWith" dxfId="695" priority="61" operator="beginsWith" text="?">
      <formula>LEFT(AC57,LEN("?"))="?"</formula>
    </cfRule>
    <cfRule type="containsBlanks" dxfId="694" priority="65">
      <formula>LEN(TRIM(AC57))=0</formula>
    </cfRule>
  </conditionalFormatting>
  <conditionalFormatting sqref="AC61">
    <cfRule type="beginsWith" dxfId="693" priority="57" operator="beginsWith" text="A3">
      <formula>LEFT(AC61,LEN("A3"))="A3"</formula>
    </cfRule>
    <cfRule type="beginsWith" dxfId="692" priority="58" operator="beginsWith" text="A2">
      <formula>LEFT(AC61,LEN("A2"))="A2"</formula>
    </cfRule>
    <cfRule type="beginsWith" dxfId="691" priority="59" operator="beginsWith" text="A1">
      <formula>LEFT(AC61,LEN("A1"))="A1"</formula>
    </cfRule>
  </conditionalFormatting>
  <conditionalFormatting sqref="AC61">
    <cfRule type="beginsWith" dxfId="690" priority="56" operator="beginsWith" text="?">
      <formula>LEFT(AC61,LEN("?"))="?"</formula>
    </cfRule>
    <cfRule type="containsBlanks" dxfId="689" priority="60">
      <formula>LEN(TRIM(AC61))=0</formula>
    </cfRule>
  </conditionalFormatting>
  <conditionalFormatting sqref="AC59">
    <cfRule type="beginsWith" dxfId="688" priority="52" operator="beginsWith" text="A3">
      <formula>LEFT(AC59,LEN("A3"))="A3"</formula>
    </cfRule>
    <cfRule type="beginsWith" dxfId="687" priority="53" operator="beginsWith" text="A2">
      <formula>LEFT(AC59,LEN("A2"))="A2"</formula>
    </cfRule>
    <cfRule type="beginsWith" dxfId="686" priority="54" operator="beginsWith" text="A1">
      <formula>LEFT(AC59,LEN("A1"))="A1"</formula>
    </cfRule>
  </conditionalFormatting>
  <conditionalFormatting sqref="AC59">
    <cfRule type="beginsWith" dxfId="685" priority="51" operator="beginsWith" text="?">
      <formula>LEFT(AC59,LEN("?"))="?"</formula>
    </cfRule>
    <cfRule type="containsBlanks" dxfId="684" priority="55">
      <formula>LEN(TRIM(AC59))=0</formula>
    </cfRule>
  </conditionalFormatting>
  <conditionalFormatting sqref="AC71">
    <cfRule type="beginsWith" dxfId="683" priority="47" operator="beginsWith" text="A3">
      <formula>LEFT(AC71,LEN("A3"))="A3"</formula>
    </cfRule>
    <cfRule type="beginsWith" dxfId="682" priority="48" operator="beginsWith" text="A2">
      <formula>LEFT(AC71,LEN("A2"))="A2"</formula>
    </cfRule>
    <cfRule type="beginsWith" dxfId="681" priority="49" operator="beginsWith" text="A1">
      <formula>LEFT(AC71,LEN("A1"))="A1"</formula>
    </cfRule>
  </conditionalFormatting>
  <conditionalFormatting sqref="AC71">
    <cfRule type="beginsWith" dxfId="680" priority="46" operator="beginsWith" text="?">
      <formula>LEFT(AC71,LEN("?"))="?"</formula>
    </cfRule>
    <cfRule type="containsBlanks" dxfId="679" priority="50">
      <formula>LEN(TRIM(AC71))=0</formula>
    </cfRule>
  </conditionalFormatting>
  <conditionalFormatting sqref="AC69">
    <cfRule type="beginsWith" dxfId="678" priority="42" operator="beginsWith" text="A3">
      <formula>LEFT(AC69,LEN("A3"))="A3"</formula>
    </cfRule>
    <cfRule type="beginsWith" dxfId="677" priority="43" operator="beginsWith" text="A2">
      <formula>LEFT(AC69,LEN("A2"))="A2"</formula>
    </cfRule>
    <cfRule type="beginsWith" dxfId="676" priority="44" operator="beginsWith" text="A1">
      <formula>LEFT(AC69,LEN("A1"))="A1"</formula>
    </cfRule>
  </conditionalFormatting>
  <conditionalFormatting sqref="AC69">
    <cfRule type="beginsWith" dxfId="675" priority="41" operator="beginsWith" text="?">
      <formula>LEFT(AC69,LEN("?"))="?"</formula>
    </cfRule>
    <cfRule type="containsBlanks" dxfId="674" priority="45">
      <formula>LEN(TRIM(AC69))=0</formula>
    </cfRule>
  </conditionalFormatting>
  <conditionalFormatting sqref="AC67">
    <cfRule type="beginsWith" dxfId="673" priority="37" operator="beginsWith" text="A3">
      <formula>LEFT(AC67,LEN("A3"))="A3"</formula>
    </cfRule>
    <cfRule type="beginsWith" dxfId="672" priority="38" operator="beginsWith" text="A2">
      <formula>LEFT(AC67,LEN("A2"))="A2"</formula>
    </cfRule>
    <cfRule type="beginsWith" dxfId="671" priority="39" operator="beginsWith" text="A1">
      <formula>LEFT(AC67,LEN("A1"))="A1"</formula>
    </cfRule>
  </conditionalFormatting>
  <conditionalFormatting sqref="AC67">
    <cfRule type="beginsWith" dxfId="670" priority="36" operator="beginsWith" text="?">
      <formula>LEFT(AC67,LEN("?"))="?"</formula>
    </cfRule>
    <cfRule type="containsBlanks" dxfId="669" priority="40">
      <formula>LEN(TRIM(AC67))=0</formula>
    </cfRule>
  </conditionalFormatting>
  <conditionalFormatting sqref="AC79">
    <cfRule type="beginsWith" dxfId="668" priority="32" operator="beginsWith" text="A3">
      <formula>LEFT(AC79,LEN("A3"))="A3"</formula>
    </cfRule>
    <cfRule type="beginsWith" dxfId="667" priority="33" operator="beginsWith" text="A2">
      <formula>LEFT(AC79,LEN("A2"))="A2"</formula>
    </cfRule>
    <cfRule type="beginsWith" dxfId="666" priority="34" operator="beginsWith" text="A1">
      <formula>LEFT(AC79,LEN("A1"))="A1"</formula>
    </cfRule>
  </conditionalFormatting>
  <conditionalFormatting sqref="AC79">
    <cfRule type="beginsWith" dxfId="665" priority="31" operator="beginsWith" text="?">
      <formula>LEFT(AC79,LEN("?"))="?"</formula>
    </cfRule>
    <cfRule type="containsBlanks" dxfId="664" priority="35">
      <formula>LEN(TRIM(AC79))=0</formula>
    </cfRule>
  </conditionalFormatting>
  <conditionalFormatting sqref="AC81">
    <cfRule type="beginsWith" dxfId="663" priority="27" operator="beginsWith" text="A3">
      <formula>LEFT(AC81,LEN("A3"))="A3"</formula>
    </cfRule>
    <cfRule type="beginsWith" dxfId="662" priority="28" operator="beginsWith" text="A2">
      <formula>LEFT(AC81,LEN("A2"))="A2"</formula>
    </cfRule>
    <cfRule type="beginsWith" dxfId="661" priority="29" operator="beginsWith" text="A1">
      <formula>LEFT(AC81,LEN("A1"))="A1"</formula>
    </cfRule>
  </conditionalFormatting>
  <conditionalFormatting sqref="AC81">
    <cfRule type="beginsWith" dxfId="660" priority="26" operator="beginsWith" text="?">
      <formula>LEFT(AC81,LEN("?"))="?"</formula>
    </cfRule>
    <cfRule type="containsBlanks" dxfId="659" priority="30">
      <formula>LEN(TRIM(AC81))=0</formula>
    </cfRule>
  </conditionalFormatting>
  <conditionalFormatting sqref="AC87">
    <cfRule type="beginsWith" dxfId="658" priority="22" operator="beginsWith" text="A3">
      <formula>LEFT(AC87,LEN("A3"))="A3"</formula>
    </cfRule>
    <cfRule type="beginsWith" dxfId="657" priority="23" operator="beginsWith" text="A2">
      <formula>LEFT(AC87,LEN("A2"))="A2"</formula>
    </cfRule>
    <cfRule type="beginsWith" dxfId="656" priority="24" operator="beginsWith" text="A1">
      <formula>LEFT(AC87,LEN("A1"))="A1"</formula>
    </cfRule>
  </conditionalFormatting>
  <conditionalFormatting sqref="AC87">
    <cfRule type="beginsWith" dxfId="655" priority="21" operator="beginsWith" text="?">
      <formula>LEFT(AC87,LEN("?"))="?"</formula>
    </cfRule>
    <cfRule type="containsBlanks" dxfId="654" priority="25">
      <formula>LEN(TRIM(AC87))=0</formula>
    </cfRule>
  </conditionalFormatting>
  <conditionalFormatting sqref="AC89">
    <cfRule type="beginsWith" dxfId="653" priority="17" operator="beginsWith" text="A3">
      <formula>LEFT(AC89,LEN("A3"))="A3"</formula>
    </cfRule>
    <cfRule type="beginsWith" dxfId="652" priority="18" operator="beginsWith" text="A2">
      <formula>LEFT(AC89,LEN("A2"))="A2"</formula>
    </cfRule>
    <cfRule type="beginsWith" dxfId="651" priority="19" operator="beginsWith" text="A1">
      <formula>LEFT(AC89,LEN("A1"))="A1"</formula>
    </cfRule>
  </conditionalFormatting>
  <conditionalFormatting sqref="AC89">
    <cfRule type="beginsWith" dxfId="650" priority="16" operator="beginsWith" text="?">
      <formula>LEFT(AC89,LEN("?"))="?"</formula>
    </cfRule>
    <cfRule type="containsBlanks" dxfId="649" priority="20">
      <formula>LEN(TRIM(AC89))=0</formula>
    </cfRule>
  </conditionalFormatting>
  <conditionalFormatting sqref="AC95">
    <cfRule type="beginsWith" dxfId="648" priority="12" operator="beginsWith" text="A3">
      <formula>LEFT(AC95,LEN("A3"))="A3"</formula>
    </cfRule>
    <cfRule type="beginsWith" dxfId="647" priority="13" operator="beginsWith" text="A2">
      <formula>LEFT(AC95,LEN("A2"))="A2"</formula>
    </cfRule>
    <cfRule type="beginsWith" dxfId="646" priority="14" operator="beginsWith" text="A1">
      <formula>LEFT(AC95,LEN("A1"))="A1"</formula>
    </cfRule>
  </conditionalFormatting>
  <conditionalFormatting sqref="AC95">
    <cfRule type="beginsWith" dxfId="645" priority="11" operator="beginsWith" text="?">
      <formula>LEFT(AC95,LEN("?"))="?"</formula>
    </cfRule>
    <cfRule type="containsBlanks" dxfId="644" priority="15">
      <formula>LEN(TRIM(AC95))=0</formula>
    </cfRule>
  </conditionalFormatting>
  <conditionalFormatting sqref="AC97">
    <cfRule type="beginsWith" dxfId="643" priority="7" operator="beginsWith" text="A3">
      <formula>LEFT(AC97,LEN("A3"))="A3"</formula>
    </cfRule>
    <cfRule type="beginsWith" dxfId="642" priority="8" operator="beginsWith" text="A2">
      <formula>LEFT(AC97,LEN("A2"))="A2"</formula>
    </cfRule>
    <cfRule type="beginsWith" dxfId="641" priority="9" operator="beginsWith" text="A1">
      <formula>LEFT(AC97,LEN("A1"))="A1"</formula>
    </cfRule>
  </conditionalFormatting>
  <conditionalFormatting sqref="AC97">
    <cfRule type="beginsWith" dxfId="640" priority="6" operator="beginsWith" text="?">
      <formula>LEFT(AC97,LEN("?"))="?"</formula>
    </cfRule>
    <cfRule type="containsBlanks" dxfId="639" priority="10">
      <formula>LEN(TRIM(AC97))=0</formula>
    </cfRule>
  </conditionalFormatting>
  <conditionalFormatting sqref="H81">
    <cfRule type="beginsWith" dxfId="638" priority="2" operator="beginsWith" text="A3">
      <formula>LEFT(H81,LEN("A3"))="A3"</formula>
    </cfRule>
    <cfRule type="beginsWith" dxfId="637" priority="3" operator="beginsWith" text="A2">
      <formula>LEFT(H81,LEN("A2"))="A2"</formula>
    </cfRule>
    <cfRule type="beginsWith" dxfId="636" priority="4" operator="beginsWith" text="A1">
      <formula>LEFT(H81,LEN("A1"))="A1"</formula>
    </cfRule>
  </conditionalFormatting>
  <conditionalFormatting sqref="H81">
    <cfRule type="beginsWith" dxfId="635" priority="1" operator="beginsWith" text="?">
      <formula>LEFT(H81,LEN("?"))="?"</formula>
    </cfRule>
    <cfRule type="containsBlanks" dxfId="634" priority="5">
      <formula>LEN(TRIM(H81))=0</formula>
    </cfRule>
  </conditionalFormatting>
  <dataValidations count="3">
    <dataValidation type="list" allowBlank="1" showInputMessage="1" showErrorMessage="1" sqref="S6 AC80 AC98 AC68 AC70 AD73 AC72:AC74 H73:I74">
      <formula1>#REF!</formula1>
    </dataValidation>
    <dataValidation type="list" allowBlank="1" showInputMessage="1" showErrorMessage="1" sqref="H80:I80 H68:I68 H70:I70 H72:I72 H98:I98">
      <formula1>$F$3:$F$34</formula1>
    </dataValidation>
    <dataValidation type="list" allowBlank="1" showInputMessage="1" showErrorMessage="1" sqref="H112:I114">
      <formula1>$F$42:$F$50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Spinner 1">
              <controlPr defaultSize="0" autoPict="0">
                <anchor moveWithCells="1" sizeWithCells="1">
                  <from>
                    <xdr:col>29</xdr:col>
                    <xdr:colOff>152400</xdr:colOff>
                    <xdr:row>54</xdr:row>
                    <xdr:rowOff>50800</xdr:rowOff>
                  </from>
                  <to>
                    <xdr:col>29</xdr:col>
                    <xdr:colOff>368300</xdr:colOff>
                    <xdr:row>54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2" r:id="rId5" name="Spinner 2">
              <controlPr defaultSize="0" autoPict="0">
                <anchor moveWithCells="1" sizeWithCells="1">
                  <from>
                    <xdr:col>29</xdr:col>
                    <xdr:colOff>152400</xdr:colOff>
                    <xdr:row>56</xdr:row>
                    <xdr:rowOff>38100</xdr:rowOff>
                  </from>
                  <to>
                    <xdr:col>29</xdr:col>
                    <xdr:colOff>381000</xdr:colOff>
                    <xdr:row>56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3" r:id="rId6" name="Spinner 3">
              <controlPr defaultSize="0" autoPict="0">
                <anchor moveWithCells="1" sizeWithCells="1">
                  <from>
                    <xdr:col>29</xdr:col>
                    <xdr:colOff>152400</xdr:colOff>
                    <xdr:row>58</xdr:row>
                    <xdr:rowOff>50800</xdr:rowOff>
                  </from>
                  <to>
                    <xdr:col>29</xdr:col>
                    <xdr:colOff>381000</xdr:colOff>
                    <xdr:row>58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4" r:id="rId7" name="Spinner 4">
              <controlPr defaultSize="0" autoPict="0">
                <anchor moveWithCells="1" sizeWithCells="1">
                  <from>
                    <xdr:col>29</xdr:col>
                    <xdr:colOff>152400</xdr:colOff>
                    <xdr:row>60</xdr:row>
                    <xdr:rowOff>50800</xdr:rowOff>
                  </from>
                  <to>
                    <xdr:col>29</xdr:col>
                    <xdr:colOff>381000</xdr:colOff>
                    <xdr:row>60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6" r:id="rId8" name="Spinner 6">
              <controlPr defaultSize="0" autoPict="0">
                <anchor moveWithCells="1" sizeWithCells="1">
                  <from>
                    <xdr:col>29</xdr:col>
                    <xdr:colOff>165100</xdr:colOff>
                    <xdr:row>66</xdr:row>
                    <xdr:rowOff>38100</xdr:rowOff>
                  </from>
                  <to>
                    <xdr:col>29</xdr:col>
                    <xdr:colOff>393700</xdr:colOff>
                    <xdr:row>66</xdr:row>
                    <xdr:rowOff>241300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7" r:id="rId9" name="Spinner 7">
              <controlPr defaultSize="0" autoPict="0">
                <anchor moveWithCells="1" sizeWithCells="1">
                  <from>
                    <xdr:col>29</xdr:col>
                    <xdr:colOff>165100</xdr:colOff>
                    <xdr:row>68</xdr:row>
                    <xdr:rowOff>38100</xdr:rowOff>
                  </from>
                  <to>
                    <xdr:col>29</xdr:col>
                    <xdr:colOff>393700</xdr:colOff>
                    <xdr:row>68</xdr:row>
                    <xdr:rowOff>254000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28" r:id="rId10" name="Spinner 8">
              <controlPr defaultSize="0" autoPict="0">
                <anchor moveWithCells="1" sizeWithCells="1">
                  <from>
                    <xdr:col>29</xdr:col>
                    <xdr:colOff>152400</xdr:colOff>
                    <xdr:row>70</xdr:row>
                    <xdr:rowOff>38100</xdr:rowOff>
                  </from>
                  <to>
                    <xdr:col>29</xdr:col>
                    <xdr:colOff>393700</xdr:colOff>
                    <xdr:row>70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33" r:id="rId11" name="Spinner 13">
              <controlPr defaultSize="0" autoPict="0">
                <anchor moveWithCells="1" sizeWithCells="1">
                  <from>
                    <xdr:col>29</xdr:col>
                    <xdr:colOff>152400</xdr:colOff>
                    <xdr:row>94</xdr:row>
                    <xdr:rowOff>38100</xdr:rowOff>
                  </from>
                  <to>
                    <xdr:col>29</xdr:col>
                    <xdr:colOff>393700</xdr:colOff>
                    <xdr:row>94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8" r:id="rId12" name="Spinner 38">
              <controlPr defaultSize="0" autoPict="0">
                <anchor moveWithCells="1" sizeWithCells="1">
                  <from>
                    <xdr:col>29</xdr:col>
                    <xdr:colOff>152400</xdr:colOff>
                    <xdr:row>78</xdr:row>
                    <xdr:rowOff>38100</xdr:rowOff>
                  </from>
                  <to>
                    <xdr:col>29</xdr:col>
                    <xdr:colOff>393700</xdr:colOff>
                    <xdr:row>78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9" r:id="rId13" name="Spinner 39">
              <controlPr defaultSize="0" autoPict="0">
                <anchor moveWithCells="1" sizeWithCells="1">
                  <from>
                    <xdr:col>29</xdr:col>
                    <xdr:colOff>152400</xdr:colOff>
                    <xdr:row>80</xdr:row>
                    <xdr:rowOff>38100</xdr:rowOff>
                  </from>
                  <to>
                    <xdr:col>29</xdr:col>
                    <xdr:colOff>393700</xdr:colOff>
                    <xdr:row>80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70" r:id="rId14" name="Spinner 50">
              <controlPr defaultSize="0" autoPict="0">
                <anchor moveWithCells="1" sizeWithCells="1">
                  <from>
                    <xdr:col>29</xdr:col>
                    <xdr:colOff>152400</xdr:colOff>
                    <xdr:row>96</xdr:row>
                    <xdr:rowOff>38100</xdr:rowOff>
                  </from>
                  <to>
                    <xdr:col>29</xdr:col>
                    <xdr:colOff>393700</xdr:colOff>
                    <xdr:row>96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88" r:id="rId15" name="Spinner 68">
              <controlPr defaultSize="0" autoPict="0">
                <anchor moveWithCells="1" sizeWithCells="1">
                  <from>
                    <xdr:col>29</xdr:col>
                    <xdr:colOff>152400</xdr:colOff>
                    <xdr:row>109</xdr:row>
                    <xdr:rowOff>50800</xdr:rowOff>
                  </from>
                  <to>
                    <xdr:col>29</xdr:col>
                    <xdr:colOff>368300</xdr:colOff>
                    <xdr:row>109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98" r:id="rId16" name="Spinner 78">
              <controlPr defaultSize="0" autoPict="0">
                <anchor moveWithCells="1" sizeWithCells="1">
                  <from>
                    <xdr:col>29</xdr:col>
                    <xdr:colOff>152400</xdr:colOff>
                    <xdr:row>115</xdr:row>
                    <xdr:rowOff>50800</xdr:rowOff>
                  </from>
                  <to>
                    <xdr:col>29</xdr:col>
                    <xdr:colOff>368300</xdr:colOff>
                    <xdr:row>115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00" r:id="rId17" name="Spinner 80">
              <controlPr defaultSize="0" autoPict="0">
                <anchor moveWithCells="1" sizeWithCells="1">
                  <from>
                    <xdr:col>29</xdr:col>
                    <xdr:colOff>152400</xdr:colOff>
                    <xdr:row>86</xdr:row>
                    <xdr:rowOff>38100</xdr:rowOff>
                  </from>
                  <to>
                    <xdr:col>29</xdr:col>
                    <xdr:colOff>393700</xdr:colOff>
                    <xdr:row>86</xdr:row>
                    <xdr:rowOff>279400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801" r:id="rId18" name="Spinner 81">
              <controlPr defaultSize="0" autoPict="0">
                <anchor moveWithCells="1" sizeWithCells="1">
                  <from>
                    <xdr:col>29</xdr:col>
                    <xdr:colOff>152400</xdr:colOff>
                    <xdr:row>88</xdr:row>
                    <xdr:rowOff>38100</xdr:rowOff>
                  </from>
                  <to>
                    <xdr:col>29</xdr:col>
                    <xdr:colOff>393700</xdr:colOff>
                    <xdr:row>88</xdr:row>
                    <xdr:rowOff>279400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'Relation tâches &amp; compétences'!$D$30:$D$33</xm:f>
          </x14:formula1>
          <xm:sqref>AC61 AC55 AC57 AC59 AC71 AC69 AC67 AC79 AC81 AC87 AC89 AC95 AC97</xm:sqref>
        </x14:dataValidation>
        <x14:dataValidation type="list" allowBlank="1" showInputMessage="1" showErrorMessage="1">
          <x14:formula1>
            <xm:f>Professeurs!$B$3:$B$15</xm:f>
          </x14:formula1>
          <xm:sqref>K29</xm:sqref>
        </x14:dataValidation>
        <x14:dataValidation type="list" allowBlank="1" showInputMessage="1" showErrorMessage="1">
          <x14:formula1>
            <xm:f>'Donnees Gen.'!$R$6:$R$12</xm:f>
          </x14:formula1>
          <xm:sqref>K41</xm:sqref>
        </x14:dataValidation>
        <x14:dataValidation type="list" allowBlank="1" showInputMessage="1" showErrorMessage="1">
          <x14:formula1>
            <xm:f>'Donnees Gen.'!$D$3:$D$11</xm:f>
          </x14:formula1>
          <xm:sqref>O8</xm:sqref>
        </x14:dataValidation>
        <x14:dataValidation type="list" allowBlank="1" showInputMessage="1" showErrorMessage="1">
          <x14:formula1>
            <xm:f>'Donnees Gen.'!$F$15:$F$19</xm:f>
          </x14:formula1>
          <xm:sqref>O23:Y23 M22</xm:sqref>
        </x14:dataValidation>
        <x14:dataValidation type="list" allowBlank="1" showInputMessage="1" showErrorMessage="1">
          <x14:formula1>
            <xm:f>'Donnees Gen.'!$D$15:$D$21</xm:f>
          </x14:formula1>
          <xm:sqref>Z22</xm:sqref>
        </x14:dataValidation>
        <x14:dataValidation type="list" allowBlank="1" showInputMessage="1" showErrorMessage="1">
          <x14:formula1>
            <xm:f>'Donnees Gen.'!$D$35:$D$37</xm:f>
          </x14:formula1>
          <xm:sqref>AG16</xm:sqref>
        </x14:dataValidation>
        <x14:dataValidation type="list" allowBlank="1" showInputMessage="1" showErrorMessage="1">
          <x14:formula1>
            <xm:f>Tuteurs!$B$3:$B$32</xm:f>
          </x14:formula1>
          <xm:sqref>K36:R36</xm:sqref>
        </x14:dataValidation>
        <x14:dataValidation type="list" allowBlank="1" showInputMessage="1" showErrorMessage="1">
          <x14:formula1>
            <xm:f>Eleves!$B$3:$B$32</xm:f>
          </x14:formula1>
          <xm:sqref>K18:R18</xm:sqref>
        </x14:dataValidation>
        <x14:dataValidation type="list" allowBlank="1" showInputMessage="1" showErrorMessage="1">
          <x14:formula1>
            <xm:f>'Donnees Gen.'!$L$3:$L$13</xm:f>
          </x14:formula1>
          <xm:sqref>L24</xm:sqref>
        </x14:dataValidation>
        <x14:dataValidation type="list" allowBlank="1" showInputMessage="1" showErrorMessage="1">
          <x14:formula1>
            <xm:f>'Relation tâches &amp; compétences'!$F$13:$F$15</xm:f>
          </x14:formula1>
          <xm:sqref>H79:I79 H81:I81</xm:sqref>
        </x14:dataValidation>
        <x14:dataValidation type="list" allowBlank="1" showInputMessage="1" showErrorMessage="1">
          <x14:formula1>
            <xm:f>'Relation tâches &amp; compétences'!$J$46:$J$47</xm:f>
          </x14:formula1>
          <xm:sqref>H116:I116</xm:sqref>
        </x14:dataValidation>
        <x14:dataValidation type="list" allowBlank="1" showInputMessage="1" showErrorMessage="1">
          <x14:formula1>
            <xm:f>'Relation tâches &amp; compétences'!$J$42:$J$43</xm:f>
          </x14:formula1>
          <xm:sqref>H110:I110</xm:sqref>
        </x14:dataValidation>
        <x14:dataValidation type="list" allowBlank="1" showInputMessage="1" showErrorMessage="1">
          <x14:formula1>
            <xm:f>'Relation tâches &amp; compétences'!$F$10:$F$13</xm:f>
          </x14:formula1>
          <xm:sqref>H67:I67 H69:I69 H71:I71</xm:sqref>
        </x14:dataValidation>
        <x14:dataValidation type="list" allowBlank="1" showInputMessage="1" showErrorMessage="1">
          <x14:formula1>
            <xm:f>'Relation tâches &amp; compétences'!$F$19:$F$21</xm:f>
          </x14:formula1>
          <xm:sqref>H95:I95 H97:I97</xm:sqref>
        </x14:dataValidation>
        <x14:dataValidation type="list" allowBlank="1" showInputMessage="1" showErrorMessage="1">
          <x14:formula1>
            <xm:f>'Relation tâches &amp; compétences'!$F$3:$F$7</xm:f>
          </x14:formula1>
          <xm:sqref>H55:I55 H57:I57 H61:I61 H59:I59</xm:sqref>
        </x14:dataValidation>
        <x14:dataValidation type="list" allowBlank="1" showInputMessage="1" showErrorMessage="1">
          <x14:formula1>
            <xm:f>'Relation tâches &amp; compétences'!$F$16:$F$18</xm:f>
          </x14:formula1>
          <xm:sqref>H87:I87 H89:I89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>
    <tabColor rgb="FF00B050"/>
    <pageSetUpPr fitToPage="1"/>
  </sheetPr>
  <dimension ref="A1:CF1047960"/>
  <sheetViews>
    <sheetView showGridLines="0" zoomScale="55" zoomScaleNormal="55" zoomScalePageLayoutView="55" workbookViewId="0">
      <selection activeCell="AC55" sqref="AC55"/>
    </sheetView>
  </sheetViews>
  <sheetFormatPr baseColWidth="10" defaultColWidth="10.83203125" defaultRowHeight="15" x14ac:dyDescent="0.2"/>
  <cols>
    <col min="1" max="1" width="1.6640625" style="14" customWidth="1"/>
    <col min="2" max="2" width="2.5" style="14" customWidth="1"/>
    <col min="3" max="3" width="1.6640625" style="14" customWidth="1"/>
    <col min="4" max="4" width="10.83203125" style="15" customWidth="1"/>
    <col min="5" max="5" width="7.5" style="14" customWidth="1"/>
    <col min="6" max="6" width="1.6640625" style="14" customWidth="1"/>
    <col min="7" max="7" width="5" style="14" customWidth="1"/>
    <col min="8" max="8" width="7.1640625" style="14" customWidth="1"/>
    <col min="9" max="9" width="5.83203125" style="14" customWidth="1"/>
    <col min="10" max="10" width="1.5" style="14" customWidth="1"/>
    <col min="11" max="14" width="5.83203125" style="14" customWidth="1"/>
    <col min="15" max="15" width="16.6640625" style="14" customWidth="1"/>
    <col min="16" max="20" width="6.5" style="14" customWidth="1"/>
    <col min="21" max="21" width="9.1640625" style="14" customWidth="1"/>
    <col min="22" max="22" width="6.6640625" style="14" customWidth="1"/>
    <col min="23" max="23" width="5.83203125" style="14" customWidth="1"/>
    <col min="24" max="24" width="8.33203125" style="14" customWidth="1"/>
    <col min="25" max="26" width="5.83203125" style="14" customWidth="1"/>
    <col min="27" max="27" width="10.83203125" style="14" customWidth="1"/>
    <col min="28" max="28" width="1.6640625" style="14" customWidth="1"/>
    <col min="29" max="29" width="10.1640625" style="14" customWidth="1"/>
    <col min="30" max="30" width="5.83203125" style="14" customWidth="1"/>
    <col min="31" max="31" width="10" style="14" customWidth="1"/>
    <col min="32" max="33" width="8.33203125" style="14" customWidth="1"/>
    <col min="34" max="34" width="9.5" style="14" customWidth="1"/>
    <col min="35" max="35" width="1.6640625" style="14" customWidth="1"/>
    <col min="36" max="36" width="11.6640625" style="14" customWidth="1"/>
    <col min="37" max="37" width="5" style="14" customWidth="1"/>
    <col min="38" max="38" width="8.33203125" style="14" customWidth="1"/>
    <col min="39" max="39" width="3.33203125" style="14" customWidth="1"/>
    <col min="40" max="41" width="1.6640625" style="14" customWidth="1"/>
    <col min="42" max="42" width="21.6640625" style="14" customWidth="1"/>
    <col min="43" max="43" width="10" style="14" customWidth="1"/>
    <col min="44" max="44" width="3.33203125" style="14" customWidth="1"/>
    <col min="45" max="45" width="1.6640625" style="14" customWidth="1"/>
    <col min="46" max="47" width="2.5" style="14" customWidth="1"/>
    <col min="48" max="48" width="5" style="17" customWidth="1"/>
    <col min="49" max="49" width="28.83203125" style="17" customWidth="1"/>
    <col min="50" max="50" width="14.1640625" style="17" customWidth="1"/>
    <col min="51" max="51" width="5" style="17" customWidth="1"/>
    <col min="52" max="52" width="39.1640625" style="17" customWidth="1"/>
    <col min="53" max="53" width="5" style="17" customWidth="1"/>
    <col min="54" max="54" width="89.33203125" style="17" customWidth="1"/>
    <col min="55" max="55" width="10.83203125" style="17" customWidth="1"/>
    <col min="56" max="56" width="136.33203125" style="17" customWidth="1"/>
    <col min="57" max="57" width="10.83203125" style="17" customWidth="1"/>
    <col min="58" max="58" width="15.33203125" style="17" customWidth="1"/>
    <col min="59" max="81" width="10.83203125" style="17"/>
    <col min="82" max="16384" width="10.83203125" style="14"/>
  </cols>
  <sheetData>
    <row r="1" spans="2:81" ht="10" customHeight="1" x14ac:dyDescent="0.2"/>
    <row r="2" spans="2:81" ht="15" customHeight="1" x14ac:dyDescent="0.2">
      <c r="B2" s="18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21"/>
    </row>
    <row r="3" spans="2:81" ht="10" customHeight="1" x14ac:dyDescent="0.2">
      <c r="B3" s="22"/>
      <c r="C3" s="40"/>
      <c r="D3" s="41"/>
      <c r="E3" s="40"/>
      <c r="F3" s="103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105"/>
      <c r="AR3" s="105"/>
      <c r="AS3" s="105"/>
      <c r="AT3" s="23"/>
    </row>
    <row r="4" spans="2:81" ht="10" customHeight="1" x14ac:dyDescent="0.2">
      <c r="B4" s="22"/>
      <c r="C4" s="40"/>
      <c r="D4" s="41"/>
      <c r="E4" s="40"/>
      <c r="F4" s="103"/>
      <c r="G4" s="103"/>
      <c r="H4" s="104"/>
      <c r="I4" s="104"/>
      <c r="J4" s="104"/>
      <c r="K4" s="104"/>
      <c r="L4" s="104"/>
      <c r="M4" s="40"/>
      <c r="N4" s="40"/>
      <c r="O4" s="40"/>
      <c r="P4" s="40"/>
      <c r="Q4" s="40"/>
      <c r="R4" s="40"/>
      <c r="S4" s="40"/>
      <c r="T4" s="40"/>
      <c r="U4" s="103"/>
      <c r="V4" s="103"/>
      <c r="W4" s="104"/>
      <c r="X4" s="104"/>
      <c r="Y4" s="104"/>
      <c r="Z4" s="104"/>
      <c r="AA4" s="103"/>
      <c r="AB4" s="103"/>
      <c r="AC4" s="103"/>
      <c r="AD4" s="103"/>
      <c r="AE4" s="104"/>
      <c r="AF4" s="104"/>
      <c r="AG4" s="104"/>
      <c r="AH4" s="104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105"/>
      <c r="AT4" s="23"/>
    </row>
    <row r="5" spans="2:81" ht="50" customHeight="1" x14ac:dyDescent="0.2">
      <c r="B5" s="22"/>
      <c r="C5" s="40"/>
      <c r="D5" s="41"/>
      <c r="E5" s="40"/>
      <c r="F5" s="103"/>
      <c r="G5" s="103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40"/>
      <c r="AR5" s="40"/>
      <c r="AS5" s="40"/>
      <c r="AT5" s="23"/>
    </row>
    <row r="6" spans="2:81" ht="10" customHeight="1" x14ac:dyDescent="0.2">
      <c r="B6" s="22"/>
      <c r="C6" s="40"/>
      <c r="D6" s="108"/>
      <c r="E6" s="106"/>
      <c r="F6" s="40"/>
      <c r="G6" s="40"/>
      <c r="H6" s="40"/>
      <c r="I6" s="40"/>
      <c r="J6" s="40"/>
      <c r="K6" s="40"/>
      <c r="L6" s="40"/>
      <c r="M6" s="40"/>
      <c r="N6" s="40"/>
      <c r="O6" s="227"/>
      <c r="P6" s="227"/>
      <c r="Q6" s="227"/>
      <c r="R6" s="227"/>
      <c r="S6" s="226"/>
      <c r="T6" s="226"/>
      <c r="U6" s="226"/>
      <c r="V6" s="226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2"/>
      <c r="AN6" s="52"/>
      <c r="AO6" s="52"/>
      <c r="AP6" s="52"/>
      <c r="AQ6" s="40"/>
      <c r="AR6" s="40"/>
      <c r="AS6" s="40"/>
      <c r="AT6" s="23"/>
      <c r="AU6" s="25"/>
    </row>
    <row r="7" spans="2:81" s="26" customFormat="1" ht="60" customHeight="1" x14ac:dyDescent="0.5">
      <c r="B7" s="613" t="s">
        <v>29</v>
      </c>
      <c r="C7" s="614"/>
      <c r="D7" s="614"/>
      <c r="E7" s="614"/>
      <c r="F7" s="109"/>
      <c r="G7" s="110"/>
      <c r="H7" s="616" t="s">
        <v>202</v>
      </c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148"/>
      <c r="W7" s="149" t="s">
        <v>5</v>
      </c>
      <c r="Y7" s="616" t="s">
        <v>107</v>
      </c>
      <c r="Z7" s="616"/>
      <c r="AA7" s="616"/>
      <c r="AB7" s="616"/>
      <c r="AC7" s="616"/>
      <c r="AD7" s="616"/>
      <c r="AE7" s="616"/>
      <c r="AF7" s="616"/>
      <c r="AG7" s="616"/>
      <c r="AH7" s="616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109"/>
      <c r="AT7" s="2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</row>
    <row r="8" spans="2:81" ht="29" customHeight="1" x14ac:dyDescent="0.2">
      <c r="B8" s="28"/>
      <c r="C8" s="111"/>
      <c r="D8" s="112"/>
      <c r="E8" s="111"/>
      <c r="F8" s="111"/>
      <c r="G8" s="644" t="s">
        <v>103</v>
      </c>
      <c r="H8" s="644"/>
      <c r="I8" s="644"/>
      <c r="J8" s="644"/>
      <c r="K8" s="644"/>
      <c r="L8" s="644"/>
      <c r="M8" s="644"/>
      <c r="N8" s="644"/>
      <c r="O8" s="219" t="s">
        <v>86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3"/>
      <c r="AB8" s="113"/>
      <c r="AC8" s="113"/>
      <c r="AD8" s="113"/>
      <c r="AE8" s="113"/>
      <c r="AF8" s="113"/>
      <c r="AG8" s="113"/>
      <c r="AH8" s="113"/>
      <c r="AI8" s="113"/>
      <c r="AJ8" s="114"/>
      <c r="AK8" s="115"/>
      <c r="AL8" s="115"/>
      <c r="AM8" s="115"/>
      <c r="AN8" s="115"/>
      <c r="AO8" s="115"/>
      <c r="AP8" s="115"/>
      <c r="AQ8" s="115"/>
      <c r="AR8" s="115"/>
      <c r="AS8" s="115"/>
      <c r="AT8" s="29"/>
    </row>
    <row r="9" spans="2:81" ht="5" customHeight="1" thickBot="1" x14ac:dyDescent="0.25">
      <c r="B9" s="22"/>
      <c r="C9" s="40"/>
      <c r="D9" s="41"/>
      <c r="E9" s="40"/>
      <c r="F9" s="40"/>
      <c r="G9" s="2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30"/>
    </row>
    <row r="10" spans="2:81" ht="12" customHeight="1" thickTop="1" x14ac:dyDescent="0.2">
      <c r="B10" s="22"/>
      <c r="C10" s="40"/>
      <c r="D10" s="41"/>
      <c r="E10" s="40"/>
      <c r="F10" s="40"/>
      <c r="G10" s="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31"/>
      <c r="AK10" s="32"/>
      <c r="AL10" s="33"/>
      <c r="AM10" s="34"/>
      <c r="AN10" s="35"/>
      <c r="AO10" s="36"/>
      <c r="AP10" s="35"/>
      <c r="AQ10" s="35"/>
      <c r="AR10" s="37"/>
      <c r="AS10" s="42"/>
      <c r="AT10" s="38"/>
    </row>
    <row r="11" spans="2:81" s="40" customFormat="1" ht="12" customHeight="1" x14ac:dyDescent="0.2">
      <c r="B11" s="22"/>
      <c r="D11" s="41"/>
      <c r="G11" s="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43"/>
      <c r="AL11" s="43"/>
      <c r="AM11" s="43"/>
      <c r="AN11" s="2"/>
      <c r="AO11" s="44"/>
      <c r="AP11" s="2"/>
      <c r="AQ11" s="2"/>
      <c r="AR11" s="44"/>
      <c r="AS11" s="42"/>
      <c r="AT11" s="38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</row>
    <row r="12" spans="2:81" ht="20" customHeight="1" x14ac:dyDescent="0.4">
      <c r="B12" s="22"/>
      <c r="C12" s="40"/>
      <c r="D12" s="49"/>
      <c r="E12" s="593">
        <v>1</v>
      </c>
      <c r="F12" s="47"/>
      <c r="G12" s="594" t="s">
        <v>81</v>
      </c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48"/>
      <c r="AM12" s="2"/>
      <c r="AN12" s="2"/>
      <c r="AO12" s="44"/>
      <c r="AP12" s="2"/>
      <c r="AQ12" s="2"/>
      <c r="AR12" s="2"/>
      <c r="AS12" s="2"/>
      <c r="AT12" s="55"/>
      <c r="AV12" s="75"/>
      <c r="AW12" s="75"/>
      <c r="AX12" s="69"/>
      <c r="AY12" s="69"/>
      <c r="AZ12" s="69"/>
      <c r="BA12" s="69"/>
      <c r="BB12" s="69"/>
      <c r="BC12" s="70"/>
    </row>
    <row r="13" spans="2:81" ht="20" customHeight="1" x14ac:dyDescent="0.4">
      <c r="B13" s="22"/>
      <c r="C13" s="40"/>
      <c r="D13" s="49"/>
      <c r="E13" s="593"/>
      <c r="F13" s="47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48"/>
      <c r="AM13" s="2"/>
      <c r="AN13" s="2"/>
      <c r="AO13" s="2"/>
      <c r="AP13" s="2"/>
      <c r="AQ13" s="2"/>
      <c r="AR13" s="2"/>
      <c r="AS13" s="2"/>
      <c r="AT13" s="55"/>
      <c r="AV13" s="75"/>
      <c r="AW13" s="75"/>
      <c r="AX13" s="69"/>
      <c r="AY13" s="69"/>
      <c r="AZ13" s="69"/>
      <c r="BA13" s="69"/>
      <c r="BB13" s="69"/>
      <c r="BC13" s="70"/>
    </row>
    <row r="14" spans="2:81" ht="15" customHeight="1" x14ac:dyDescent="0.2">
      <c r="B14" s="22"/>
      <c r="C14" s="40"/>
      <c r="D14" s="40"/>
      <c r="E14" s="40"/>
      <c r="F14" s="40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144"/>
      <c r="AD14" s="95"/>
      <c r="AE14" s="95"/>
      <c r="AF14" s="95"/>
      <c r="AG14" s="95"/>
      <c r="AH14" s="95"/>
      <c r="AI14" s="95"/>
      <c r="AJ14" s="95"/>
      <c r="AK14" s="95"/>
      <c r="AL14" s="2"/>
      <c r="AM14" s="2"/>
      <c r="AN14" s="2"/>
      <c r="AO14" s="2"/>
      <c r="AP14" s="2"/>
      <c r="AQ14" s="2"/>
      <c r="AR14" s="2"/>
      <c r="AS14" s="2"/>
      <c r="AT14" s="55"/>
      <c r="AV14" s="46"/>
      <c r="AW14" s="46"/>
    </row>
    <row r="15" spans="2:81" ht="40" customHeight="1" x14ac:dyDescent="0.45">
      <c r="B15" s="22"/>
      <c r="C15" s="40"/>
      <c r="D15" s="49"/>
      <c r="E15" s="192"/>
      <c r="F15" s="193"/>
      <c r="G15" s="306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236"/>
      <c r="V15" s="236"/>
      <c r="W15" s="236"/>
      <c r="X15" s="236"/>
      <c r="Y15" s="236"/>
      <c r="Z15" s="236"/>
      <c r="AA15" s="236"/>
      <c r="AB15" s="236"/>
      <c r="AC15" s="237"/>
      <c r="AD15" s="181"/>
      <c r="AE15" s="181"/>
      <c r="AF15" s="466" t="s">
        <v>94</v>
      </c>
      <c r="AG15" s="264" t="str">
        <f>'Tâches travaillées'!AG16</f>
        <v>?</v>
      </c>
      <c r="AH15" s="265"/>
      <c r="AI15" s="181"/>
      <c r="AJ15" s="181"/>
      <c r="AK15" s="181"/>
      <c r="AL15" s="48"/>
      <c r="AM15" s="2"/>
      <c r="AN15" s="2"/>
      <c r="AO15" s="2"/>
      <c r="AP15" s="2"/>
      <c r="AQ15" s="2"/>
      <c r="AR15" s="2"/>
      <c r="AS15" s="2"/>
      <c r="AT15" s="55"/>
      <c r="AV15" s="69"/>
      <c r="AW15" s="69"/>
      <c r="AX15" s="69"/>
      <c r="AY15" s="69"/>
      <c r="AZ15" s="69"/>
      <c r="BA15" s="69"/>
      <c r="BB15" s="69"/>
      <c r="BC15" s="70"/>
    </row>
    <row r="16" spans="2:81" ht="15" customHeight="1" x14ac:dyDescent="0.45">
      <c r="B16" s="22"/>
      <c r="C16" s="40"/>
      <c r="D16" s="49"/>
      <c r="E16" s="39"/>
      <c r="F16" s="40"/>
      <c r="G16" s="7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181"/>
      <c r="V16" s="181"/>
      <c r="W16" s="181"/>
      <c r="X16" s="181"/>
      <c r="Y16" s="181"/>
      <c r="Z16" s="181"/>
      <c r="AA16" s="181"/>
      <c r="AB16" s="181"/>
      <c r="AC16" s="195"/>
      <c r="AD16" s="181"/>
      <c r="AE16" s="181"/>
      <c r="AF16" s="181"/>
      <c r="AG16" s="311"/>
      <c r="AH16" s="308"/>
      <c r="AI16" s="181"/>
      <c r="AJ16" s="181"/>
      <c r="AK16" s="181"/>
      <c r="AL16" s="48"/>
      <c r="AM16" s="2"/>
      <c r="AN16" s="2"/>
      <c r="AO16" s="2"/>
      <c r="AP16" s="2"/>
      <c r="AQ16" s="2"/>
      <c r="AR16" s="2"/>
      <c r="AS16" s="2"/>
      <c r="AT16" s="55"/>
      <c r="AV16" s="69"/>
      <c r="AW16" s="69"/>
      <c r="AX16" s="69"/>
      <c r="AY16" s="69"/>
      <c r="AZ16" s="69"/>
      <c r="BA16" s="69"/>
      <c r="BB16" s="69"/>
      <c r="BC16" s="70"/>
    </row>
    <row r="17" spans="2:81" ht="38" customHeight="1" x14ac:dyDescent="0.2">
      <c r="B17" s="22"/>
      <c r="E17" s="258"/>
      <c r="F17" s="40"/>
      <c r="G17" s="40"/>
      <c r="H17" s="563" t="s">
        <v>6</v>
      </c>
      <c r="I17" s="564"/>
      <c r="J17" s="565"/>
      <c r="K17" s="663" t="str">
        <f>'Tâches travaillées'!K18:R18</f>
        <v>?</v>
      </c>
      <c r="L17" s="664"/>
      <c r="M17" s="664"/>
      <c r="N17" s="664"/>
      <c r="O17" s="664"/>
      <c r="P17" s="664"/>
      <c r="Q17" s="664"/>
      <c r="R17" s="665"/>
      <c r="S17" s="24"/>
      <c r="T17" s="554" t="s">
        <v>80</v>
      </c>
      <c r="U17" s="555"/>
      <c r="V17" s="555"/>
      <c r="W17" s="556"/>
      <c r="X17" s="668" t="str">
        <f>'Tâches travaillées'!R18:X18</f>
        <v>?</v>
      </c>
      <c r="Y17" s="669"/>
      <c r="Z17" s="670"/>
      <c r="AA17" s="191"/>
      <c r="AB17" s="191"/>
      <c r="AC17" s="248"/>
      <c r="AD17" s="189"/>
      <c r="AE17" s="190"/>
      <c r="AF17" s="190"/>
      <c r="AG17" s="244"/>
      <c r="AH17" s="178"/>
      <c r="AI17" s="615"/>
      <c r="AJ17" s="615"/>
      <c r="AK17" s="217"/>
      <c r="AL17" s="224"/>
      <c r="AN17" s="2"/>
      <c r="AO17" s="44"/>
      <c r="AQ17" s="25"/>
      <c r="AR17" s="106"/>
      <c r="AS17" s="106"/>
      <c r="AT17" s="55"/>
      <c r="AV17" s="44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2:81" ht="10" customHeight="1" x14ac:dyDescent="0.2">
      <c r="B18" s="22"/>
      <c r="E18" s="39"/>
      <c r="F18" s="40"/>
      <c r="G18" s="40"/>
      <c r="H18" s="40"/>
      <c r="I18" s="40"/>
      <c r="J18" s="196"/>
      <c r="K18" s="196"/>
      <c r="L18" s="196"/>
      <c r="M18" s="197"/>
      <c r="N18" s="197"/>
      <c r="O18" s="197"/>
      <c r="P18" s="197"/>
      <c r="Q18" s="197"/>
      <c r="R18" s="197"/>
      <c r="S18" s="198"/>
      <c r="T18" s="198"/>
      <c r="U18" s="199"/>
      <c r="V18" s="42"/>
      <c r="W18" s="42"/>
      <c r="X18" s="42"/>
      <c r="Y18" s="42"/>
      <c r="Z18" s="42"/>
      <c r="AA18" s="42"/>
      <c r="AB18" s="42"/>
      <c r="AC18" s="45"/>
      <c r="AD18" s="217"/>
      <c r="AE18" s="192"/>
      <c r="AF18" s="193"/>
      <c r="AG18" s="305"/>
      <c r="AH18" s="40"/>
      <c r="AI18" s="217"/>
      <c r="AJ18" s="217"/>
      <c r="AK18" s="217"/>
      <c r="AL18" s="224"/>
      <c r="AQ18" s="25"/>
      <c r="AR18" s="106"/>
      <c r="AS18" s="106"/>
      <c r="AT18" s="55"/>
      <c r="AV18" s="44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2:81" ht="39" customHeight="1" x14ac:dyDescent="0.2">
      <c r="B19" s="22"/>
      <c r="E19" s="39"/>
      <c r="F19" s="40"/>
      <c r="G19" s="40"/>
      <c r="H19" s="563" t="s">
        <v>21</v>
      </c>
      <c r="I19" s="564"/>
      <c r="J19" s="565"/>
      <c r="K19" s="663" t="str">
        <f>'Tâches travaillées'!K20:R20</f>
        <v>?</v>
      </c>
      <c r="L19" s="664"/>
      <c r="M19" s="664"/>
      <c r="N19" s="664"/>
      <c r="O19" s="664"/>
      <c r="P19" s="664"/>
      <c r="Q19" s="664"/>
      <c r="R19" s="665"/>
      <c r="S19" s="245"/>
      <c r="T19" s="246"/>
      <c r="U19" s="177"/>
      <c r="V19" s="190"/>
      <c r="W19" s="190"/>
      <c r="X19" s="190"/>
      <c r="Y19" s="191"/>
      <c r="Z19" s="191"/>
      <c r="AA19" s="191"/>
      <c r="AB19" s="191"/>
      <c r="AC19" s="248"/>
      <c r="AD19" s="198"/>
      <c r="AE19" s="39"/>
      <c r="AF19" s="40"/>
      <c r="AG19" s="55"/>
      <c r="AH19" s="40"/>
      <c r="AI19" s="198"/>
      <c r="AJ19" s="217"/>
      <c r="AK19" s="217"/>
      <c r="AL19" s="217"/>
      <c r="AM19" s="40"/>
      <c r="AP19" s="40"/>
      <c r="AQ19" s="25"/>
      <c r="AR19" s="106"/>
      <c r="AS19" s="106"/>
      <c r="AT19" s="55"/>
      <c r="AV19" s="44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</row>
    <row r="20" spans="2:81" ht="20" customHeight="1" x14ac:dyDescent="0.2">
      <c r="B20" s="22"/>
      <c r="E20" s="39"/>
      <c r="F20" s="40"/>
      <c r="G20" s="40"/>
      <c r="H20" s="40"/>
      <c r="I20" s="40"/>
      <c r="J20" s="176"/>
      <c r="K20" s="176"/>
      <c r="L20" s="176"/>
      <c r="M20" s="179"/>
      <c r="N20" s="179"/>
      <c r="O20" s="179"/>
      <c r="P20" s="179"/>
      <c r="Q20" s="179"/>
      <c r="R20" s="179"/>
      <c r="S20" s="179"/>
      <c r="T20" s="179"/>
      <c r="U20" s="177"/>
      <c r="V20" s="190"/>
      <c r="W20" s="190"/>
      <c r="X20" s="190"/>
      <c r="Y20" s="191"/>
      <c r="Z20" s="191"/>
      <c r="AA20" s="191"/>
      <c r="AB20" s="191"/>
      <c r="AC20" s="248"/>
      <c r="AD20" s="198"/>
      <c r="AE20" s="39"/>
      <c r="AF20" s="40"/>
      <c r="AG20" s="55"/>
      <c r="AH20" s="40"/>
      <c r="AI20" s="198"/>
      <c r="AJ20" s="217"/>
      <c r="AK20" s="217"/>
      <c r="AL20" s="217"/>
      <c r="AM20" s="40"/>
      <c r="AN20" s="40"/>
      <c r="AP20" s="40"/>
      <c r="AQ20" s="25"/>
      <c r="AR20" s="106"/>
      <c r="AS20" s="106"/>
      <c r="AT20" s="55"/>
      <c r="AV20" s="44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2:81" ht="25" customHeight="1" x14ac:dyDescent="0.2">
      <c r="B21" s="22"/>
      <c r="E21" s="39"/>
      <c r="F21" s="40"/>
      <c r="G21" s="40"/>
      <c r="H21" s="557" t="s">
        <v>79</v>
      </c>
      <c r="I21" s="558"/>
      <c r="J21" s="558"/>
      <c r="K21" s="558"/>
      <c r="L21" s="559"/>
      <c r="M21" s="666" t="str">
        <f>'Tâches travaillées'!M22:U22</f>
        <v>Baccalauréat professionnel</v>
      </c>
      <c r="N21" s="667"/>
      <c r="O21" s="667"/>
      <c r="P21" s="667"/>
      <c r="Q21" s="667"/>
      <c r="R21" s="667"/>
      <c r="S21" s="667"/>
      <c r="T21" s="667"/>
      <c r="U21" s="667"/>
      <c r="V21" s="276"/>
      <c r="W21" s="253"/>
      <c r="X21" s="626" t="s">
        <v>41</v>
      </c>
      <c r="Y21" s="626"/>
      <c r="Z21" s="563" t="str">
        <f>'Tâches travaillées'!Z22:AA22</f>
        <v>Seconde</v>
      </c>
      <c r="AA21" s="565"/>
      <c r="AB21" s="263"/>
      <c r="AC21" s="248"/>
      <c r="AD21" s="198"/>
      <c r="AE21" s="39"/>
      <c r="AF21" s="40"/>
      <c r="AG21" s="55"/>
      <c r="AH21" s="40"/>
      <c r="AI21" s="198"/>
      <c r="AJ21" s="217"/>
      <c r="AK21" s="217"/>
      <c r="AL21" s="217"/>
      <c r="AM21" s="40"/>
      <c r="AN21" s="40"/>
      <c r="AP21" s="40"/>
      <c r="AQ21" s="25"/>
      <c r="AR21" s="106"/>
      <c r="AS21" s="106"/>
      <c r="AT21" s="55"/>
      <c r="AV21" s="44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2:81" ht="10" customHeight="1" x14ac:dyDescent="0.2">
      <c r="B22" s="22"/>
      <c r="E22" s="39"/>
      <c r="F22" s="40"/>
      <c r="G22" s="40"/>
      <c r="H22" s="40"/>
      <c r="I22" s="40"/>
      <c r="J22" s="190"/>
      <c r="K22" s="190"/>
      <c r="L22" s="190"/>
      <c r="M22" s="190"/>
      <c r="N22" s="19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91"/>
      <c r="AA22" s="191"/>
      <c r="AB22" s="191"/>
      <c r="AC22" s="248"/>
      <c r="AD22" s="198"/>
      <c r="AE22" s="39"/>
      <c r="AF22" s="40"/>
      <c r="AG22" s="55"/>
      <c r="AH22" s="40"/>
      <c r="AI22" s="198"/>
      <c r="AJ22" s="217"/>
      <c r="AK22" s="217"/>
      <c r="AL22" s="217"/>
      <c r="AM22" s="40"/>
      <c r="AN22" s="40"/>
      <c r="AP22" s="40"/>
      <c r="AQ22" s="25"/>
      <c r="AR22" s="106"/>
      <c r="AS22" s="106"/>
      <c r="AT22" s="55"/>
      <c r="AV22" s="44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2:81" ht="25" customHeight="1" x14ac:dyDescent="0.2">
      <c r="B23" s="22"/>
      <c r="E23" s="39"/>
      <c r="F23" s="40"/>
      <c r="G23" s="40"/>
      <c r="H23" s="557" t="s">
        <v>26</v>
      </c>
      <c r="I23" s="558"/>
      <c r="J23" s="558"/>
      <c r="K23" s="559"/>
      <c r="L23" s="666" t="str">
        <f>'Tâches travaillées'!L24:U24</f>
        <v>Installateur en Chauffage, Climatisation et Énergies Renouvelables</v>
      </c>
      <c r="M23" s="667"/>
      <c r="N23" s="667"/>
      <c r="O23" s="667"/>
      <c r="P23" s="667"/>
      <c r="Q23" s="667"/>
      <c r="R23" s="667"/>
      <c r="S23" s="667"/>
      <c r="T23" s="667"/>
      <c r="U23" s="667"/>
      <c r="V23" s="276"/>
      <c r="W23" s="253"/>
      <c r="X23" s="247"/>
      <c r="Y23" s="247"/>
      <c r="Z23" s="191"/>
      <c r="AA23" s="191"/>
      <c r="AB23" s="191"/>
      <c r="AC23" s="248"/>
      <c r="AD23" s="198"/>
      <c r="AE23" s="39"/>
      <c r="AF23" s="40"/>
      <c r="AG23" s="55"/>
      <c r="AH23" s="40"/>
      <c r="AI23" s="198"/>
      <c r="AJ23" s="217"/>
      <c r="AK23" s="217"/>
      <c r="AL23" s="217"/>
      <c r="AM23" s="40"/>
      <c r="AN23" s="40"/>
      <c r="AP23" s="40"/>
      <c r="AQ23" s="25"/>
      <c r="AR23" s="106"/>
      <c r="AS23" s="106"/>
      <c r="AT23" s="55"/>
      <c r="AV23" s="44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</row>
    <row r="24" spans="2:81" ht="30" customHeight="1" x14ac:dyDescent="0.2">
      <c r="B24" s="22"/>
      <c r="C24" s="40"/>
      <c r="D24" s="41"/>
      <c r="E24" s="200"/>
      <c r="F24" s="201"/>
      <c r="G24" s="201"/>
      <c r="H24" s="560" t="s">
        <v>25</v>
      </c>
      <c r="I24" s="560"/>
      <c r="J24" s="560"/>
      <c r="K24" s="560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40"/>
      <c r="AD24" s="42"/>
      <c r="AE24" s="239"/>
      <c r="AF24" s="203"/>
      <c r="AG24" s="240"/>
      <c r="AH24" s="42"/>
      <c r="AI24" s="42"/>
      <c r="AJ24" s="43"/>
      <c r="AK24" s="43"/>
      <c r="AL24" s="43"/>
      <c r="AM24" s="43"/>
      <c r="AN24" s="40"/>
      <c r="AP24" s="2"/>
      <c r="AQ24" s="2"/>
      <c r="AR24" s="44"/>
      <c r="AS24" s="42"/>
      <c r="AT24" s="45"/>
      <c r="AV24" s="46"/>
      <c r="AW24" s="46"/>
    </row>
    <row r="25" spans="2:81" ht="25" customHeight="1" x14ac:dyDescent="0.2">
      <c r="B25" s="22"/>
      <c r="C25" s="40"/>
      <c r="D25" s="41"/>
      <c r="E25" s="40"/>
      <c r="F25" s="40"/>
      <c r="G25" s="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43"/>
      <c r="AL25" s="43"/>
      <c r="AM25" s="43"/>
      <c r="AN25" s="2"/>
      <c r="AO25" s="44"/>
      <c r="AP25" s="2"/>
      <c r="AQ25" s="2"/>
      <c r="AR25" s="44"/>
      <c r="AS25" s="42"/>
      <c r="AT25" s="38"/>
    </row>
    <row r="26" spans="2:81" ht="20" customHeight="1" x14ac:dyDescent="0.45">
      <c r="B26" s="22"/>
      <c r="C26" s="40"/>
      <c r="D26" s="49"/>
      <c r="E26" s="593">
        <v>2</v>
      </c>
      <c r="F26" s="47"/>
      <c r="G26" s="594" t="s">
        <v>101</v>
      </c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48"/>
      <c r="AM26" s="2"/>
      <c r="AN26" s="2"/>
      <c r="AO26" s="44"/>
      <c r="AP26" s="2"/>
      <c r="AQ26" s="2"/>
      <c r="AR26" s="2"/>
      <c r="AS26" s="2"/>
      <c r="AT26" s="55"/>
      <c r="AV26" s="75"/>
      <c r="AW26" s="75"/>
      <c r="AX26" s="69"/>
      <c r="AY26" s="69"/>
      <c r="AZ26" s="69"/>
      <c r="BA26" s="69"/>
      <c r="BB26" s="69"/>
      <c r="BC26" s="70"/>
    </row>
    <row r="27" spans="2:81" ht="20" customHeight="1" x14ac:dyDescent="0.45">
      <c r="B27" s="22"/>
      <c r="C27" s="40"/>
      <c r="D27" s="49"/>
      <c r="E27" s="593"/>
      <c r="F27" s="47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48"/>
      <c r="AM27" s="2"/>
      <c r="AN27" s="2"/>
      <c r="AO27" s="2"/>
      <c r="AP27" s="2"/>
      <c r="AQ27" s="2"/>
      <c r="AR27" s="2"/>
      <c r="AS27" s="2"/>
      <c r="AT27" s="55"/>
      <c r="AV27" s="75"/>
      <c r="AW27" s="75"/>
      <c r="AX27" s="69"/>
      <c r="AY27" s="69"/>
      <c r="AZ27" s="69"/>
      <c r="BA27" s="69"/>
      <c r="BB27" s="69"/>
      <c r="BC27" s="70"/>
    </row>
    <row r="28" spans="2:81" ht="20" customHeight="1" x14ac:dyDescent="0.45">
      <c r="B28" s="22"/>
      <c r="C28" s="40"/>
      <c r="D28" s="49"/>
      <c r="E28" s="77"/>
      <c r="F28" s="47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48"/>
      <c r="AM28" s="2"/>
      <c r="AN28" s="2"/>
      <c r="AO28" s="44"/>
      <c r="AP28" s="2"/>
      <c r="AQ28" s="2"/>
      <c r="AR28" s="2"/>
      <c r="AS28" s="2"/>
      <c r="AT28" s="55"/>
      <c r="AV28" s="75"/>
      <c r="AW28" s="75"/>
      <c r="AX28" s="69"/>
      <c r="AY28" s="69"/>
      <c r="AZ28" s="69"/>
      <c r="BA28" s="69"/>
      <c r="BB28" s="69"/>
      <c r="BC28" s="70"/>
    </row>
    <row r="29" spans="2:81" ht="39" customHeight="1" x14ac:dyDescent="0.45">
      <c r="B29" s="22"/>
      <c r="C29" s="40"/>
      <c r="D29" s="49"/>
      <c r="E29" s="331"/>
      <c r="F29" s="332"/>
      <c r="G29" s="309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2"/>
      <c r="AK29" s="323"/>
      <c r="AL29" s="48"/>
      <c r="AM29" s="2"/>
      <c r="AN29" s="40"/>
      <c r="AP29" s="2"/>
      <c r="AQ29" s="2"/>
      <c r="AR29" s="2"/>
      <c r="AS29" s="2"/>
      <c r="AT29" s="55"/>
      <c r="AV29" s="75"/>
      <c r="AW29" s="75"/>
      <c r="AX29" s="69"/>
      <c r="AY29" s="69"/>
      <c r="AZ29" s="69"/>
      <c r="BA29" s="69"/>
      <c r="BB29" s="69"/>
      <c r="BC29" s="70"/>
    </row>
    <row r="30" spans="2:81" ht="400" customHeight="1" x14ac:dyDescent="0.45">
      <c r="B30" s="22"/>
      <c r="C30" s="40"/>
      <c r="D30" s="49"/>
      <c r="E30" s="333"/>
      <c r="F30" s="334"/>
      <c r="G30" s="321"/>
      <c r="H30" s="326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2"/>
      <c r="AK30" s="330"/>
      <c r="AL30" s="48"/>
      <c r="AM30" s="2"/>
      <c r="AN30" s="40"/>
      <c r="AP30" s="2"/>
      <c r="AQ30" s="2"/>
      <c r="AR30" s="2"/>
      <c r="AS30" s="2"/>
      <c r="AT30" s="55"/>
      <c r="AV30" s="75"/>
      <c r="AW30" s="75"/>
      <c r="AX30" s="69"/>
      <c r="AY30" s="69"/>
      <c r="AZ30" s="69"/>
      <c r="BA30" s="69"/>
      <c r="BB30" s="69"/>
      <c r="BC30" s="70"/>
    </row>
    <row r="31" spans="2:81" ht="300" customHeight="1" x14ac:dyDescent="0.45">
      <c r="B31" s="22"/>
      <c r="C31" s="40"/>
      <c r="D31" s="49"/>
      <c r="E31" s="333"/>
      <c r="F31" s="334"/>
      <c r="G31" s="321"/>
      <c r="H31" s="327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4"/>
      <c r="AK31" s="330"/>
      <c r="AL31" s="48"/>
      <c r="AM31" s="2"/>
      <c r="AN31" s="40"/>
      <c r="AP31" s="2"/>
      <c r="AQ31" s="2"/>
      <c r="AR31" s="2"/>
      <c r="AS31" s="2"/>
      <c r="AT31" s="55"/>
      <c r="AV31" s="75"/>
      <c r="AW31" s="75"/>
      <c r="AX31" s="69"/>
      <c r="AY31" s="69"/>
      <c r="AZ31" s="69"/>
      <c r="BA31" s="69"/>
      <c r="BB31" s="69"/>
      <c r="BC31" s="70"/>
    </row>
    <row r="32" spans="2:81" ht="30" customHeight="1" x14ac:dyDescent="0.45">
      <c r="B32" s="22"/>
      <c r="C32" s="40"/>
      <c r="D32" s="49"/>
      <c r="E32" s="328"/>
      <c r="F32" s="329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5"/>
      <c r="AL32" s="48"/>
      <c r="AM32" s="2"/>
      <c r="AN32" s="2"/>
      <c r="AO32" s="44"/>
      <c r="AP32" s="2"/>
      <c r="AQ32" s="2"/>
      <c r="AR32" s="2"/>
      <c r="AS32" s="2"/>
      <c r="AT32" s="55"/>
      <c r="AV32" s="75"/>
      <c r="AW32" s="75"/>
      <c r="AX32" s="69"/>
      <c r="AY32" s="69"/>
      <c r="AZ32" s="69"/>
      <c r="BA32" s="69"/>
      <c r="BB32" s="69"/>
      <c r="BC32" s="70"/>
    </row>
    <row r="33" spans="1:57" s="17" customFormat="1" ht="35" customHeight="1" x14ac:dyDescent="0.2">
      <c r="A33" s="14"/>
      <c r="B33" s="22"/>
      <c r="C33" s="40"/>
      <c r="D33" s="40"/>
      <c r="E33" s="40"/>
      <c r="F33" s="40"/>
      <c r="G33" s="95"/>
      <c r="H33" s="672" t="s">
        <v>96</v>
      </c>
      <c r="I33" s="673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299"/>
      <c r="AD33" s="95"/>
      <c r="AE33" s="95"/>
      <c r="AF33" s="95"/>
      <c r="AG33" s="95"/>
      <c r="AH33" s="95"/>
      <c r="AI33" s="95"/>
      <c r="AJ33" s="300" t="s">
        <v>98</v>
      </c>
      <c r="AK33" s="95"/>
      <c r="AL33" s="2"/>
      <c r="AM33" s="2"/>
      <c r="AN33" s="2"/>
      <c r="AO33" s="44"/>
      <c r="AP33" s="2"/>
      <c r="AQ33" s="300" t="s">
        <v>99</v>
      </c>
      <c r="AR33" s="2"/>
      <c r="AS33" s="2"/>
      <c r="AT33" s="55"/>
      <c r="AU33" s="14"/>
      <c r="AV33" s="46"/>
      <c r="AW33" s="46"/>
    </row>
    <row r="34" spans="1:57" s="17" customFormat="1" ht="25" customHeight="1" x14ac:dyDescent="0.5">
      <c r="A34" s="14"/>
      <c r="B34" s="22"/>
      <c r="C34" s="518"/>
      <c r="D34" s="518"/>
      <c r="E34" s="268"/>
      <c r="F34" s="269"/>
      <c r="G34" s="310"/>
      <c r="H34" s="140"/>
      <c r="I34" s="140"/>
      <c r="J34" s="279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139"/>
      <c r="AC34" s="140"/>
      <c r="AD34" s="141"/>
      <c r="AE34" s="140"/>
      <c r="AF34" s="140"/>
      <c r="AG34" s="140"/>
      <c r="AH34" s="140"/>
      <c r="AI34" s="71"/>
      <c r="AJ34" s="71"/>
      <c r="AK34" s="142"/>
      <c r="AL34" s="22"/>
      <c r="AM34" s="40"/>
      <c r="AN34" s="2"/>
      <c r="AO34" s="2"/>
      <c r="AP34" s="40"/>
      <c r="AQ34" s="11"/>
      <c r="AR34" s="11"/>
      <c r="AS34" s="2"/>
      <c r="AT34" s="55"/>
      <c r="AU34" s="14"/>
      <c r="AV34" s="72"/>
      <c r="AW34" s="46"/>
      <c r="AX34" s="46"/>
      <c r="AY34" s="46"/>
    </row>
    <row r="35" spans="1:57" s="17" customFormat="1" ht="25" customHeight="1" x14ac:dyDescent="0.2">
      <c r="A35" s="14"/>
      <c r="B35" s="22"/>
      <c r="C35" s="96"/>
      <c r="D35" s="96"/>
      <c r="E35" s="687" t="s">
        <v>5</v>
      </c>
      <c r="F35" s="688"/>
      <c r="G35" s="688"/>
      <c r="H35" s="660" t="s">
        <v>23</v>
      </c>
      <c r="I35" s="660"/>
      <c r="J35" s="298"/>
      <c r="K35" s="661" t="s">
        <v>174</v>
      </c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99"/>
      <c r="AC35" s="137"/>
      <c r="AD35" s="220"/>
      <c r="AE35" s="529" t="s">
        <v>42</v>
      </c>
      <c r="AF35" s="530"/>
      <c r="AG35" s="530"/>
      <c r="AH35" s="531"/>
      <c r="AI35" s="1"/>
      <c r="AJ35" s="1"/>
      <c r="AK35" s="143"/>
      <c r="AL35" s="22"/>
      <c r="AM35" s="40"/>
      <c r="AN35" s="2"/>
      <c r="AO35" s="44"/>
      <c r="AP35" s="40"/>
      <c r="AQ35" s="11"/>
      <c r="AR35" s="11"/>
      <c r="AS35" s="2"/>
      <c r="AT35" s="55"/>
      <c r="AU35" s="14"/>
      <c r="AV35" s="72"/>
      <c r="AW35" s="46"/>
      <c r="AX35" s="46"/>
      <c r="AY35" s="46"/>
    </row>
    <row r="36" spans="1:57" s="17" customFormat="1" ht="10" customHeight="1" x14ac:dyDescent="0.2">
      <c r="A36" s="14"/>
      <c r="B36" s="22"/>
      <c r="C36" s="96"/>
      <c r="D36" s="96"/>
      <c r="E36" s="687"/>
      <c r="F36" s="688"/>
      <c r="G36" s="688"/>
      <c r="H36" s="660"/>
      <c r="I36" s="660"/>
      <c r="J36" s="298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661"/>
      <c r="X36" s="661"/>
      <c r="Y36" s="661"/>
      <c r="Z36" s="661"/>
      <c r="AA36" s="661"/>
      <c r="AB36" s="136"/>
      <c r="AC36" s="662" t="s">
        <v>0</v>
      </c>
      <c r="AD36" s="220"/>
      <c r="AE36" s="111"/>
      <c r="AF36" s="111"/>
      <c r="AG36" s="111"/>
      <c r="AH36" s="111"/>
      <c r="AI36" s="1"/>
      <c r="AJ36" s="97"/>
      <c r="AK36" s="143"/>
      <c r="AL36" s="22"/>
      <c r="AM36" s="40"/>
      <c r="AN36" s="40"/>
      <c r="AO36" s="14"/>
      <c r="AP36" s="40"/>
      <c r="AQ36" s="11"/>
      <c r="AR36" s="11"/>
      <c r="AS36" s="2"/>
      <c r="AT36" s="55"/>
      <c r="AU36" s="14"/>
      <c r="AV36" s="72"/>
      <c r="AW36" s="46"/>
      <c r="AX36" s="46"/>
      <c r="AY36" s="46"/>
    </row>
    <row r="37" spans="1:57" s="17" customFormat="1" ht="12" customHeight="1" x14ac:dyDescent="0.2">
      <c r="A37" s="14"/>
      <c r="B37" s="22"/>
      <c r="C37" s="96"/>
      <c r="D37" s="96"/>
      <c r="E37" s="687"/>
      <c r="F37" s="688"/>
      <c r="G37" s="688"/>
      <c r="H37" s="660"/>
      <c r="I37" s="660"/>
      <c r="J37" s="298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661"/>
      <c r="X37" s="661"/>
      <c r="Y37" s="661"/>
      <c r="Z37" s="661"/>
      <c r="AA37" s="661"/>
      <c r="AB37" s="136"/>
      <c r="AC37" s="533"/>
      <c r="AD37" s="220"/>
      <c r="AE37" s="314" t="s">
        <v>3</v>
      </c>
      <c r="AF37" s="315" t="s">
        <v>4</v>
      </c>
      <c r="AG37" s="316" t="s">
        <v>1</v>
      </c>
      <c r="AH37" s="317" t="s">
        <v>2</v>
      </c>
      <c r="AI37" s="1"/>
      <c r="AJ37" s="1"/>
      <c r="AK37" s="143"/>
      <c r="AL37" s="22"/>
      <c r="AM37" s="40"/>
      <c r="AN37" s="40"/>
      <c r="AO37" s="14"/>
      <c r="AP37" s="40"/>
      <c r="AQ37" s="11"/>
      <c r="AR37" s="11"/>
      <c r="AS37" s="2"/>
      <c r="AT37" s="55"/>
      <c r="AU37" s="14"/>
      <c r="AV37" s="72"/>
      <c r="AW37" s="46"/>
      <c r="AX37" s="46"/>
      <c r="AY37" s="46"/>
    </row>
    <row r="38" spans="1:57" s="17" customFormat="1" ht="10" customHeight="1" thickBot="1" x14ac:dyDescent="0.25">
      <c r="A38" s="14"/>
      <c r="B38" s="22"/>
      <c r="C38" s="96"/>
      <c r="D38" s="96"/>
      <c r="E38" s="271"/>
      <c r="F38" s="267"/>
      <c r="G38" s="102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220"/>
      <c r="AE38" s="1"/>
      <c r="AF38" s="1"/>
      <c r="AG38" s="1"/>
      <c r="AH38" s="1"/>
      <c r="AI38" s="1"/>
      <c r="AJ38" s="1"/>
      <c r="AK38" s="1"/>
      <c r="AL38" s="22"/>
      <c r="AM38" s="40"/>
      <c r="AN38" s="40"/>
      <c r="AO38" s="14"/>
      <c r="AP38" s="40"/>
      <c r="AQ38" s="11"/>
      <c r="AR38" s="11"/>
      <c r="AS38" s="2"/>
      <c r="AT38" s="55"/>
      <c r="AU38" s="14"/>
      <c r="AV38" s="72"/>
      <c r="AW38" s="46"/>
      <c r="AX38" s="46"/>
      <c r="AY38" s="46"/>
    </row>
    <row r="39" spans="1:57" s="17" customFormat="1" ht="30" customHeight="1" thickTop="1" thickBot="1" x14ac:dyDescent="0.3">
      <c r="A39" s="14"/>
      <c r="B39" s="22"/>
      <c r="C39" s="40"/>
      <c r="D39" s="46"/>
      <c r="E39" s="272"/>
      <c r="F39" s="461"/>
      <c r="G39" s="462"/>
      <c r="H39" s="685" t="str">
        <f>IF('Tâches travaillées'!$H55='Relation tâches &amp; compétences'!$F$3,'Relation tâches &amp; compétences'!$L$3,IF('Tâches travaillées'!$H55='Relation tâches &amp; compétences'!$F$4,'Relation tâches &amp; compétences'!$L$4,IF('Tâches travaillées'!$H55='Relation tâches &amp; compétences'!$F$5,'Relation tâches &amp; compétences'!$L$5,IF('Tâches travaillées'!$H55='Relation tâches &amp; compétences'!$F$6,'Relation tâches &amp; compétences'!$L$6,IF('Tâches travaillées'!$H55='Relation tâches &amp; compétences'!$F$7,'Relation tâches &amp; compétences'!$L$7)))))</f>
        <v>NE</v>
      </c>
      <c r="I39" s="686"/>
      <c r="J39" s="285"/>
      <c r="K39" s="679" t="str">
        <f>IF(H39='Relation tâches &amp; compétences'!$L$3,'Relation tâches &amp; compétences'!$K$3,IF(H39='Relation tâches &amp; compétences'!$L$4,'Relation tâches &amp; compétences'!$K$4,IF(H39='Relation tâches &amp; compétences'!$L$5,'Relation tâches &amp; compétences'!$K$5,IF(H39='Relation tâches &amp; compétences'!$L$6,'Relation tâches &amp; compétences'!$K$6,IF(H39='Relation tâches &amp; compétences'!$L$7,'Relation tâches &amp; compétences'!$K$7)))))</f>
        <v>NE</v>
      </c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1"/>
      <c r="AB39" s="283"/>
      <c r="AC39" s="312" t="s">
        <v>10</v>
      </c>
      <c r="AD39" s="220"/>
      <c r="AE39" s="682" t="str">
        <f>REPT("g",('Compétences évaluées'!AJ39))</f>
        <v/>
      </c>
      <c r="AF39" s="683"/>
      <c r="AG39" s="683"/>
      <c r="AH39" s="684"/>
      <c r="AI39" s="73"/>
      <c r="AJ39" s="313">
        <f>'Tâches travaillées'!AJ55</f>
        <v>0</v>
      </c>
      <c r="AK39" s="1"/>
      <c r="AL39" s="74"/>
      <c r="AM39" s="2"/>
      <c r="AN39" s="2"/>
      <c r="AO39" s="44"/>
      <c r="AP39" s="2"/>
      <c r="AQ39" s="225">
        <v>10</v>
      </c>
      <c r="AR39" s="2"/>
      <c r="AS39" s="2"/>
      <c r="AT39" s="55"/>
      <c r="AU39" s="14"/>
      <c r="AV39" s="75"/>
      <c r="AW39" s="76"/>
      <c r="AX39" s="215"/>
      <c r="AY39" s="76"/>
      <c r="AZ39" s="69"/>
      <c r="BA39" s="69"/>
      <c r="BB39" s="69"/>
      <c r="BC39" s="70"/>
      <c r="BD39" s="100"/>
      <c r="BE39" s="101"/>
    </row>
    <row r="40" spans="1:57" s="17" customFormat="1" ht="30" customHeight="1" thickTop="1" thickBot="1" x14ac:dyDescent="0.25">
      <c r="A40" s="14"/>
      <c r="B40" s="22"/>
      <c r="C40" s="40"/>
      <c r="D40" s="98"/>
      <c r="E40" s="272"/>
      <c r="F40" s="461"/>
      <c r="G40" s="462"/>
      <c r="H40" s="685" t="str">
        <f>IF('Tâches travaillées'!$H57='Relation tâches &amp; compétences'!$F$3,'Relation tâches &amp; compétences'!$L$3,IF('Tâches travaillées'!$H57='Relation tâches &amp; compétences'!$F$4,'Relation tâches &amp; compétences'!$L$4,IF('Tâches travaillées'!$H57='Relation tâches &amp; compétences'!$F$5,'Relation tâches &amp; compétences'!$L$5,IF('Tâches travaillées'!$H57='Relation tâches &amp; compétences'!$F$6,'Relation tâches &amp; compétences'!$L$6,IF('Tâches travaillées'!$H57='Relation tâches &amp; compétences'!$F$7,'Relation tâches &amp; compétences'!$L$7)))))</f>
        <v>NE</v>
      </c>
      <c r="I40" s="686"/>
      <c r="J40" s="285"/>
      <c r="K40" s="679" t="str">
        <f>IF(H40='Relation tâches &amp; compétences'!$L$3,'Relation tâches &amp; compétences'!$K$3,IF(H40='Relation tâches &amp; compétences'!$L$4,'Relation tâches &amp; compétences'!$K$4,IF(H40='Relation tâches &amp; compétences'!$L$5,'Relation tâches &amp; compétences'!$K$5,IF(H40='Relation tâches &amp; compétences'!$L$6,'Relation tâches &amp; compétences'!$K$6,IF(H40='Relation tâches &amp; compétences'!$L$7,'Relation tâches &amp; compétences'!$K$7)))))</f>
        <v>NE</v>
      </c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1"/>
      <c r="AB40" s="283"/>
      <c r="AC40" s="312" t="s">
        <v>10</v>
      </c>
      <c r="AD40" s="220"/>
      <c r="AE40" s="682" t="str">
        <f>REPT("g",('Compétences évaluées'!AJ40))</f>
        <v/>
      </c>
      <c r="AF40" s="683"/>
      <c r="AG40" s="683"/>
      <c r="AH40" s="684"/>
      <c r="AI40" s="73"/>
      <c r="AJ40" s="313">
        <f>'Tâches travaillées'!AJ57</f>
        <v>0</v>
      </c>
      <c r="AK40" s="1"/>
      <c r="AL40" s="74"/>
      <c r="AM40" s="2"/>
      <c r="AN40" s="2"/>
      <c r="AO40" s="2"/>
      <c r="AP40" s="2"/>
      <c r="AQ40" s="225">
        <v>10</v>
      </c>
      <c r="AR40" s="2"/>
      <c r="AS40" s="2"/>
      <c r="AT40" s="55"/>
      <c r="AU40" s="14"/>
      <c r="AV40" s="75"/>
      <c r="AW40" s="75"/>
      <c r="AX40" s="75"/>
      <c r="AY40" s="75"/>
      <c r="AZ40" s="69"/>
      <c r="BA40" s="69"/>
      <c r="BB40" s="69"/>
      <c r="BC40" s="70"/>
      <c r="BD40" s="100"/>
      <c r="BE40" s="101"/>
    </row>
    <row r="41" spans="1:57" s="17" customFormat="1" ht="30" customHeight="1" thickTop="1" thickBot="1" x14ac:dyDescent="0.25">
      <c r="A41" s="14"/>
      <c r="B41" s="22"/>
      <c r="C41" s="40"/>
      <c r="D41" s="46"/>
      <c r="E41" s="272"/>
      <c r="F41" s="461"/>
      <c r="G41" s="462"/>
      <c r="H41" s="685" t="str">
        <f>IF('Tâches travaillées'!$H59='Relation tâches &amp; compétences'!$F$3,'Relation tâches &amp; compétences'!$L$3,IF('Tâches travaillées'!$H59='Relation tâches &amp; compétences'!$F$4,'Relation tâches &amp; compétences'!$L$4,IF('Tâches travaillées'!$H59='Relation tâches &amp; compétences'!$F$5,'Relation tâches &amp; compétences'!$L$5,IF('Tâches travaillées'!$H59='Relation tâches &amp; compétences'!$F$6,'Relation tâches &amp; compétences'!$L$6,IF('Tâches travaillées'!$H59='Relation tâches &amp; compétences'!$F$7,'Relation tâches &amp; compétences'!$L$7)))))</f>
        <v>NE</v>
      </c>
      <c r="I41" s="686"/>
      <c r="J41" s="285"/>
      <c r="K41" s="679" t="str">
        <f>IF(H41='Relation tâches &amp; compétences'!$L$3,'Relation tâches &amp; compétences'!$K$3,IF(H41='Relation tâches &amp; compétences'!$L$4,'Relation tâches &amp; compétences'!$K$4,IF(H41='Relation tâches &amp; compétences'!$L$5,'Relation tâches &amp; compétences'!$K$5,IF(H41='Relation tâches &amp; compétences'!$L$6,'Relation tâches &amp; compétences'!$K$6,IF(H41='Relation tâches &amp; compétences'!$L$7,'Relation tâches &amp; compétences'!$K$7)))))</f>
        <v>NE</v>
      </c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1"/>
      <c r="AB41" s="283"/>
      <c r="AC41" s="312" t="s">
        <v>10</v>
      </c>
      <c r="AD41" s="220"/>
      <c r="AE41" s="682" t="str">
        <f>REPT("g",('Compétences évaluées'!AJ41))</f>
        <v/>
      </c>
      <c r="AF41" s="683"/>
      <c r="AG41" s="683"/>
      <c r="AH41" s="684"/>
      <c r="AI41" s="73"/>
      <c r="AJ41" s="313">
        <f>'Tâches travaillées'!AJ59</f>
        <v>0</v>
      </c>
      <c r="AK41" s="1"/>
      <c r="AL41" s="74"/>
      <c r="AM41" s="2"/>
      <c r="AN41" s="2"/>
      <c r="AO41" s="2"/>
      <c r="AP41" s="2"/>
      <c r="AQ41" s="225">
        <v>10</v>
      </c>
      <c r="AR41" s="2"/>
      <c r="AS41" s="2"/>
      <c r="AT41" s="55"/>
      <c r="AU41" s="14"/>
      <c r="AV41" s="75"/>
      <c r="AW41" s="75"/>
      <c r="AX41" s="69"/>
      <c r="AY41" s="69"/>
      <c r="AZ41" s="69"/>
      <c r="BA41" s="69"/>
      <c r="BB41" s="69"/>
      <c r="BC41" s="70"/>
      <c r="BD41" s="100"/>
      <c r="BE41" s="101"/>
    </row>
    <row r="42" spans="1:57" s="17" customFormat="1" ht="30" customHeight="1" thickTop="1" thickBot="1" x14ac:dyDescent="0.25">
      <c r="A42" s="14"/>
      <c r="B42" s="22"/>
      <c r="C42" s="40"/>
      <c r="D42" s="49"/>
      <c r="E42" s="273"/>
      <c r="F42" s="461"/>
      <c r="G42" s="462"/>
      <c r="H42" s="685" t="str">
        <f>IF('Tâches travaillées'!$H61='Relation tâches &amp; compétences'!$F$3,'Relation tâches &amp; compétences'!$L$3,IF('Tâches travaillées'!$H61='Relation tâches &amp; compétences'!$F$4,'Relation tâches &amp; compétences'!$L$4,IF('Tâches travaillées'!$H61='Relation tâches &amp; compétences'!$F$5,'Relation tâches &amp; compétences'!$L$5,IF('Tâches travaillées'!$H61='Relation tâches &amp; compétences'!$F$6,'Relation tâches &amp; compétences'!$L$6,IF('Tâches travaillées'!$H61='Relation tâches &amp; compétences'!$F$7,'Relation tâches &amp; compétences'!$L$7)))))</f>
        <v>NE</v>
      </c>
      <c r="I42" s="686"/>
      <c r="J42" s="285"/>
      <c r="K42" s="679" t="str">
        <f>IF(H42='Relation tâches &amp; compétences'!$L$3,'Relation tâches &amp; compétences'!$K$3,IF(H42='Relation tâches &amp; compétences'!$L$4,'Relation tâches &amp; compétences'!$K$4,IF(H42='Relation tâches &amp; compétences'!$L$5,'Relation tâches &amp; compétences'!$K$5,IF(H42='Relation tâches &amp; compétences'!$L$6,'Relation tâches &amp; compétences'!$K$6,IF(H42='Relation tâches &amp; compétences'!$L$7,'Relation tâches &amp; compétences'!$K$7)))))</f>
        <v>NE</v>
      </c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0"/>
      <c r="AA42" s="681"/>
      <c r="AB42" s="283"/>
      <c r="AC42" s="312" t="s">
        <v>10</v>
      </c>
      <c r="AD42" s="220"/>
      <c r="AE42" s="682" t="str">
        <f>REPT("g",('Compétences évaluées'!AJ42))</f>
        <v/>
      </c>
      <c r="AF42" s="683"/>
      <c r="AG42" s="683"/>
      <c r="AH42" s="684"/>
      <c r="AI42" s="73"/>
      <c r="AJ42" s="313">
        <f>'Tâches travaillées'!AJ61</f>
        <v>0</v>
      </c>
      <c r="AK42" s="1"/>
      <c r="AL42" s="74"/>
      <c r="AM42" s="2"/>
      <c r="AN42" s="2"/>
      <c r="AO42" s="2"/>
      <c r="AP42" s="2"/>
      <c r="AQ42" s="225">
        <v>10</v>
      </c>
      <c r="AR42" s="2"/>
      <c r="AS42" s="2"/>
      <c r="AT42" s="55"/>
      <c r="AU42" s="14"/>
      <c r="AV42" s="75"/>
      <c r="AW42" s="75"/>
      <c r="AX42" s="69"/>
      <c r="AY42" s="69"/>
      <c r="AZ42" s="69"/>
      <c r="BA42" s="69"/>
      <c r="BB42" s="69"/>
      <c r="BC42" s="70"/>
      <c r="BD42" s="100"/>
      <c r="BE42" s="101"/>
    </row>
    <row r="43" spans="1:57" s="17" customFormat="1" ht="30" customHeight="1" thickTop="1" thickBot="1" x14ac:dyDescent="0.25">
      <c r="A43" s="14"/>
      <c r="B43" s="22"/>
      <c r="C43" s="40"/>
      <c r="D43" s="40"/>
      <c r="E43" s="255"/>
      <c r="F43" s="461"/>
      <c r="G43" s="462"/>
      <c r="H43" s="693" t="str">
        <f>IF('Tâches travaillées'!$H67='Relation tâches &amp; compétences'!$F$8,'Relation tâches &amp; compétences'!$L$8,IF('Tâches travaillées'!$H67='Relation tâches &amp; compétences'!$F$10,'Relation tâches &amp; compétences'!$L$10,IF('Tâches travaillées'!$H67='Relation tâches &amp; compétences'!$F$11,'Relation tâches &amp; compétences'!$L$11,IF('Tâches travaillées'!$H67='Relation tâches &amp; compétences'!$F$12,'Relation tâches &amp; compétences'!$L$12,))))</f>
        <v>NE</v>
      </c>
      <c r="I43" s="694"/>
      <c r="J43" s="285"/>
      <c r="K43" s="679" t="str">
        <f>IF(H43='Relation tâches &amp; compétences'!$L$8,'Relation tâches &amp; compétences'!$K$8,IF(H43='Relation tâches &amp; compétences'!$L$10,'Relation tâches &amp; compétences'!$K$10,IF(H43='Relation tâches &amp; compétences'!$L$11,'Relation tâches &amp; compétences'!$K$11,IF(H43='Relation tâches &amp; compétences'!$L$12,'Relation tâches &amp; compétences'!$K$12,IF(H43='Relation tâches &amp; compétences'!#REF!,'Relation tâches &amp; compétences'!#REF!,IF(H43='Relation tâches &amp; compétences'!#REF!,'Relation tâches &amp; compétences'!#REF!))))))</f>
        <v>NE</v>
      </c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680"/>
      <c r="Y43" s="680"/>
      <c r="Z43" s="680"/>
      <c r="AA43" s="681"/>
      <c r="AB43" s="283"/>
      <c r="AC43" s="312" t="s">
        <v>10</v>
      </c>
      <c r="AD43" s="220"/>
      <c r="AE43" s="682" t="str">
        <f>REPT("g",('Compétences évaluées'!AJ43))</f>
        <v/>
      </c>
      <c r="AF43" s="683"/>
      <c r="AG43" s="683"/>
      <c r="AH43" s="684"/>
      <c r="AI43" s="73"/>
      <c r="AJ43" s="313">
        <f>'Tâches travaillées'!AJ67</f>
        <v>0</v>
      </c>
      <c r="AK43" s="1"/>
      <c r="AL43" s="74"/>
      <c r="AM43" s="2"/>
      <c r="AN43" s="2"/>
      <c r="AO43" s="2"/>
      <c r="AP43" s="2"/>
      <c r="AQ43" s="225">
        <v>10</v>
      </c>
      <c r="AR43" s="2"/>
      <c r="AS43" s="2"/>
      <c r="AT43" s="23"/>
      <c r="AU43" s="14"/>
      <c r="AV43" s="75"/>
      <c r="AW43" s="75"/>
      <c r="AX43" s="69"/>
      <c r="AY43" s="69"/>
      <c r="AZ43" s="69"/>
      <c r="BA43" s="69"/>
      <c r="BB43" s="69"/>
      <c r="BC43" s="70"/>
      <c r="BD43" s="100"/>
      <c r="BE43" s="101"/>
    </row>
    <row r="44" spans="1:57" s="17" customFormat="1" ht="30" customHeight="1" thickTop="1" thickBot="1" x14ac:dyDescent="0.25">
      <c r="A44" s="14"/>
      <c r="B44" s="22"/>
      <c r="C44" s="40"/>
      <c r="D44" s="49"/>
      <c r="E44" s="273"/>
      <c r="F44" s="461"/>
      <c r="G44" s="462"/>
      <c r="H44" s="693" t="str">
        <f>IF('Tâches travaillées'!$H69='Relation tâches &amp; compétences'!$F$8,'Relation tâches &amp; compétences'!$L$8,IF('Tâches travaillées'!$H69='Relation tâches &amp; compétences'!$F$10,'Relation tâches &amp; compétences'!$L$10,IF('Tâches travaillées'!$H69='Relation tâches &amp; compétences'!$F$11,'Relation tâches &amp; compétences'!$L$11,IF('Tâches travaillées'!$H69='Relation tâches &amp; compétences'!$F$12,'Relation tâches &amp; compétences'!$L$12,))))</f>
        <v>NE</v>
      </c>
      <c r="I44" s="694"/>
      <c r="J44" s="285"/>
      <c r="K44" s="679" t="str">
        <f>IF(H44='Relation tâches &amp; compétences'!$L$8,'Relation tâches &amp; compétences'!$K$8,IF(H44='Relation tâches &amp; compétences'!$L$10,'Relation tâches &amp; compétences'!$K$10,IF(H44='Relation tâches &amp; compétences'!$L$11,'Relation tâches &amp; compétences'!$K$11,IF(H44='Relation tâches &amp; compétences'!$L$12,'Relation tâches &amp; compétences'!$K$12,IF(H44='Relation tâches &amp; compétences'!#REF!,'Relation tâches &amp; compétences'!#REF!,IF(H44='Relation tâches &amp; compétences'!#REF!,'Relation tâches &amp; compétences'!#REF!))))))</f>
        <v>NE</v>
      </c>
      <c r="L44" s="680"/>
      <c r="M44" s="680"/>
      <c r="N44" s="680"/>
      <c r="O44" s="680"/>
      <c r="P44" s="680"/>
      <c r="Q44" s="680"/>
      <c r="R44" s="680"/>
      <c r="S44" s="680"/>
      <c r="T44" s="680"/>
      <c r="U44" s="680"/>
      <c r="V44" s="680"/>
      <c r="W44" s="680"/>
      <c r="X44" s="680"/>
      <c r="Y44" s="680"/>
      <c r="Z44" s="680"/>
      <c r="AA44" s="681"/>
      <c r="AB44" s="283"/>
      <c r="AC44" s="312" t="s">
        <v>10</v>
      </c>
      <c r="AD44" s="220"/>
      <c r="AE44" s="682" t="str">
        <f>REPT("g",('Compétences évaluées'!AJ44))</f>
        <v/>
      </c>
      <c r="AF44" s="683"/>
      <c r="AG44" s="683"/>
      <c r="AH44" s="684"/>
      <c r="AI44" s="73"/>
      <c r="AJ44" s="313">
        <f>'Tâches travaillées'!AJ69</f>
        <v>0</v>
      </c>
      <c r="AK44" s="1"/>
      <c r="AL44" s="74"/>
      <c r="AM44" s="2"/>
      <c r="AN44" s="2"/>
      <c r="AO44" s="2"/>
      <c r="AP44" s="2"/>
      <c r="AQ44" s="225">
        <v>10</v>
      </c>
      <c r="AR44" s="2"/>
      <c r="AS44" s="2"/>
      <c r="AT44" s="23"/>
      <c r="AU44" s="14"/>
      <c r="AV44" s="75"/>
      <c r="AW44" s="75"/>
      <c r="AX44" s="69"/>
      <c r="AY44" s="69"/>
      <c r="AZ44" s="69"/>
      <c r="BA44" s="69"/>
      <c r="BB44" s="69"/>
      <c r="BC44" s="70"/>
      <c r="BD44" s="100"/>
      <c r="BE44" s="101"/>
    </row>
    <row r="45" spans="1:57" s="17" customFormat="1" ht="30" customHeight="1" thickTop="1" thickBot="1" x14ac:dyDescent="0.25">
      <c r="A45" s="14"/>
      <c r="B45" s="22"/>
      <c r="C45" s="40"/>
      <c r="D45" s="49"/>
      <c r="E45" s="273"/>
      <c r="F45" s="461"/>
      <c r="G45" s="462"/>
      <c r="H45" s="693" t="str">
        <f>IF('Tâches travaillées'!$H71='Relation tâches &amp; compétences'!$F$8,'Relation tâches &amp; compétences'!$L$8,IF('Tâches travaillées'!$H71='Relation tâches &amp; compétences'!$F$10,'Relation tâches &amp; compétences'!$L$10,IF('Tâches travaillées'!$H71='Relation tâches &amp; compétences'!$F$11,'Relation tâches &amp; compétences'!$L$11,IF('Tâches travaillées'!$H71='Relation tâches &amp; compétences'!$F$12,'Relation tâches &amp; compétences'!$L$12,))))</f>
        <v>NE</v>
      </c>
      <c r="I45" s="694"/>
      <c r="J45" s="285"/>
      <c r="K45" s="679" t="str">
        <f>IF(H45='Relation tâches &amp; compétences'!$L$8,'Relation tâches &amp; compétences'!$K$8,IF(H45='Relation tâches &amp; compétences'!$L$10,'Relation tâches &amp; compétences'!$K$10,IF(H45='Relation tâches &amp; compétences'!$L$11,'Relation tâches &amp; compétences'!$K$11,IF(H45='Relation tâches &amp; compétences'!$L$12,'Relation tâches &amp; compétences'!$K$12,IF(H45='Relation tâches &amp; compétences'!#REF!,IF(H45='Relation tâches &amp; compétences'!#REF!,'Relation tâches &amp; compétences'!#REF!))))))</f>
        <v>NE</v>
      </c>
      <c r="L45" s="680"/>
      <c r="M45" s="680"/>
      <c r="N45" s="680"/>
      <c r="O45" s="680"/>
      <c r="P45" s="680"/>
      <c r="Q45" s="680"/>
      <c r="R45" s="680"/>
      <c r="S45" s="680"/>
      <c r="T45" s="680"/>
      <c r="U45" s="680"/>
      <c r="V45" s="680"/>
      <c r="W45" s="680"/>
      <c r="X45" s="680"/>
      <c r="Y45" s="680"/>
      <c r="Z45" s="680"/>
      <c r="AA45" s="681"/>
      <c r="AB45" s="283"/>
      <c r="AC45" s="312" t="s">
        <v>10</v>
      </c>
      <c r="AD45" s="220"/>
      <c r="AE45" s="682" t="str">
        <f>REPT("g",('Compétences évaluées'!AJ45))</f>
        <v/>
      </c>
      <c r="AF45" s="683"/>
      <c r="AG45" s="683"/>
      <c r="AH45" s="684"/>
      <c r="AI45" s="73"/>
      <c r="AJ45" s="313">
        <f>'Tâches travaillées'!AJ71</f>
        <v>0</v>
      </c>
      <c r="AK45" s="1"/>
      <c r="AL45" s="74"/>
      <c r="AM45" s="2"/>
      <c r="AN45" s="2"/>
      <c r="AO45" s="44"/>
      <c r="AP45" s="2"/>
      <c r="AQ45" s="225">
        <v>10</v>
      </c>
      <c r="AR45" s="2"/>
      <c r="AS45" s="2"/>
      <c r="AT45" s="23"/>
      <c r="AU45" s="14"/>
      <c r="AV45" s="75"/>
      <c r="AW45" s="75"/>
      <c r="AX45" s="69"/>
      <c r="AY45" s="69"/>
      <c r="AZ45" s="69"/>
      <c r="BA45" s="69"/>
      <c r="BB45" s="69"/>
      <c r="BC45" s="70"/>
      <c r="BD45" s="100"/>
      <c r="BE45" s="101"/>
    </row>
    <row r="46" spans="1:57" s="17" customFormat="1" ht="1" customHeight="1" thickTop="1" thickBot="1" x14ac:dyDescent="0.25">
      <c r="A46" s="14"/>
      <c r="B46" s="22"/>
      <c r="C46" s="40"/>
      <c r="D46" s="49"/>
      <c r="E46" s="255"/>
      <c r="F46" s="111"/>
      <c r="G46" s="111"/>
      <c r="H46" s="697" t="str">
        <f>IF('[1]Tâches travaillées'!$H79='[1]Relation tâches &amp; compétences'!$F$9,'[1]Relation tâches &amp; compétences'!$J$9,IF('[1]Tâches travaillées'!$H79='[1]Relation tâches &amp; compétences'!$F$10,'[1]Relation tâches &amp; compétences'!$J$10,IF('[1]Tâches travaillées'!$H79='[1]Relation tâches &amp; compétences'!$F$11,'[1]Relation tâches &amp; compétences'!$J$11,IF('[1]Tâches travaillées'!$H79='[1]Relation tâches &amp; compétences'!$F$12,'[1]Relation tâches &amp; compétences'!$J$12,IF('[1]Tâches travaillées'!$H79='[1]Relation tâches &amp; compétences'!$F$13,'[1]Relation tâches &amp; compétences'!$J$13,IF('[1]Tâches travaillées'!$H79='[1]Relation tâches &amp; compétences'!$F$14,'[1]Relation tâches &amp; compétences'!$J$14,IF('[1]Tâches travaillées'!$H79='[1]Relation tâches &amp; compétences'!$F$15,'[1]Relation tâches &amp; compétences'!$J$15)))))))</f>
        <v>C8</v>
      </c>
      <c r="I46" s="698"/>
      <c r="J46" s="291"/>
      <c r="K46" s="679" t="str">
        <f>IF(H44='Relation tâches &amp; compétences'!$L$8,'Relation tâches &amp; compétences'!$K$8,IF(H44='Relation tâches &amp; compétences'!$L$10,'Relation tâches &amp; compétences'!$K$10,IF(H44='Relation tâches &amp; compétences'!$L$11,'Relation tâches &amp; compétences'!$K$11,IF(H44='Relation tâches &amp; compétences'!$L$12,'Relation tâches &amp; compétences'!$K$12,IF(H44='Relation tâches &amp; compétences'!#REF!,'Relation tâches &amp; compétences'!#REF!,IF(H44='Relation tâches &amp; compétences'!#REF!,'Relation tâches &amp; compétences'!#REF!))))))</f>
        <v>NE</v>
      </c>
      <c r="L46" s="680"/>
      <c r="M46" s="680"/>
      <c r="N46" s="680"/>
      <c r="O46" s="680"/>
      <c r="P46" s="680"/>
      <c r="Q46" s="680"/>
      <c r="R46" s="680"/>
      <c r="S46" s="680"/>
      <c r="T46" s="680"/>
      <c r="U46" s="680"/>
      <c r="V46" s="680"/>
      <c r="W46" s="680"/>
      <c r="X46" s="680"/>
      <c r="Y46" s="680"/>
      <c r="Z46" s="680"/>
      <c r="AA46" s="681"/>
      <c r="AB46" s="291"/>
      <c r="AC46" s="312" t="s">
        <v>10</v>
      </c>
      <c r="AD46" s="423"/>
      <c r="AE46" s="292"/>
      <c r="AF46" s="292"/>
      <c r="AG46" s="292"/>
      <c r="AH46" s="292"/>
      <c r="AI46" s="73"/>
      <c r="AJ46" s="293"/>
      <c r="AK46" s="1"/>
      <c r="AL46" s="74"/>
      <c r="AM46" s="2"/>
      <c r="AN46" s="40"/>
      <c r="AO46" s="40"/>
      <c r="AP46" s="2"/>
      <c r="AQ46" s="225">
        <v>10</v>
      </c>
      <c r="AR46" s="2"/>
      <c r="AS46" s="2"/>
      <c r="AT46" s="23"/>
      <c r="AU46" s="14"/>
      <c r="AV46" s="75"/>
      <c r="AW46" s="75"/>
      <c r="AX46" s="69"/>
      <c r="AY46" s="69"/>
      <c r="AZ46" s="69"/>
      <c r="BA46" s="69"/>
      <c r="BB46" s="69"/>
      <c r="BC46" s="70"/>
      <c r="BD46" s="100"/>
      <c r="BE46" s="101"/>
    </row>
    <row r="47" spans="1:57" s="17" customFormat="1" ht="30" customHeight="1" thickTop="1" thickBot="1" x14ac:dyDescent="0.25">
      <c r="A47" s="14"/>
      <c r="B47" s="22"/>
      <c r="C47" s="40"/>
      <c r="D47" s="40"/>
      <c r="E47" s="255"/>
      <c r="F47" s="461"/>
      <c r="G47" s="462"/>
      <c r="H47" s="677" t="str">
        <f>IF('Tâches travaillées'!$H79='Relation tâches &amp; compétences'!$F$13,'Relation tâches &amp; compétences'!$L$13,IF('Tâches travaillées'!$H79='Relation tâches &amp; compétences'!$F$14,'Relation tâches &amp; compétences'!$L$14,IF('Tâches travaillées'!$H79='Relation tâches &amp; compétences'!$F$15,'Relation tâches &amp; compétences'!$L$15,)))</f>
        <v>NE</v>
      </c>
      <c r="I47" s="678"/>
      <c r="J47" s="285"/>
      <c r="K47" s="679" t="str">
        <f>IF(H47='Relation tâches &amp; compétences'!$L$13,'Relation tâches &amp; compétences'!$K$13,IF(H47='Relation tâches &amp; compétences'!$L$14,'Relation tâches &amp; compétences'!$K$14,IF(H47='Relation tâches &amp; compétences'!$L$15,'Relation tâches &amp; compétences'!$K$15,)))</f>
        <v>NE</v>
      </c>
      <c r="L47" s="680"/>
      <c r="M47" s="680"/>
      <c r="N47" s="680"/>
      <c r="O47" s="680"/>
      <c r="P47" s="680"/>
      <c r="Q47" s="680"/>
      <c r="R47" s="680"/>
      <c r="S47" s="680"/>
      <c r="T47" s="680"/>
      <c r="U47" s="680"/>
      <c r="V47" s="680"/>
      <c r="W47" s="680"/>
      <c r="X47" s="680"/>
      <c r="Y47" s="680"/>
      <c r="Z47" s="680"/>
      <c r="AA47" s="681"/>
      <c r="AB47" s="283"/>
      <c r="AC47" s="312" t="s">
        <v>10</v>
      </c>
      <c r="AD47" s="220"/>
      <c r="AE47" s="682" t="str">
        <f>REPT("g",('Compétences évaluées'!AJ47))</f>
        <v/>
      </c>
      <c r="AF47" s="683"/>
      <c r="AG47" s="683"/>
      <c r="AH47" s="684"/>
      <c r="AI47" s="73"/>
      <c r="AJ47" s="313">
        <f>'Tâches travaillées'!AJ79</f>
        <v>0</v>
      </c>
      <c r="AK47" s="1"/>
      <c r="AL47" s="74"/>
      <c r="AM47" s="2"/>
      <c r="AN47" s="40"/>
      <c r="AO47" s="40"/>
      <c r="AP47" s="2"/>
      <c r="AQ47" s="225">
        <v>10</v>
      </c>
      <c r="AR47" s="2"/>
      <c r="AS47" s="2"/>
      <c r="AT47" s="23"/>
      <c r="AU47" s="14"/>
      <c r="AV47" s="75"/>
      <c r="AW47" s="75"/>
      <c r="AX47" s="69"/>
      <c r="AY47" s="69"/>
      <c r="AZ47" s="69"/>
      <c r="BA47" s="69"/>
      <c r="BB47" s="69"/>
      <c r="BC47" s="70"/>
      <c r="BD47" s="100"/>
      <c r="BE47" s="101"/>
    </row>
    <row r="48" spans="1:57" s="17" customFormat="1" ht="30" customHeight="1" thickTop="1" thickBot="1" x14ac:dyDescent="0.25">
      <c r="A48" s="14"/>
      <c r="B48" s="22"/>
      <c r="C48" s="40"/>
      <c r="D48" s="49"/>
      <c r="E48" s="273"/>
      <c r="F48" s="461"/>
      <c r="G48" s="462"/>
      <c r="H48" s="677" t="str">
        <f>IF('Tâches travaillées'!$H81='Relation tâches &amp; compétences'!$F$13,'Relation tâches &amp; compétences'!$L$13,IF('Tâches travaillées'!$H81='Relation tâches &amp; compétences'!$F$14,'Relation tâches &amp; compétences'!$L$14,IF('Tâches travaillées'!$H81='Relation tâches &amp; compétences'!$F$15,'Relation tâches &amp; compétences'!$L$15,)))</f>
        <v>NE</v>
      </c>
      <c r="I48" s="678"/>
      <c r="J48" s="285"/>
      <c r="K48" s="679" t="str">
        <f>IF(H48='Relation tâches &amp; compétences'!$L$13,'Relation tâches &amp; compétences'!$K$13,IF(H48='Relation tâches &amp; compétences'!$L$14,'Relation tâches &amp; compétences'!$K$14,IF(H48='Relation tâches &amp; compétences'!$L$15,'Relation tâches &amp; compétences'!$K$15,)))</f>
        <v>NE</v>
      </c>
      <c r="L48" s="680"/>
      <c r="M48" s="680"/>
      <c r="N48" s="680"/>
      <c r="O48" s="680"/>
      <c r="P48" s="680"/>
      <c r="Q48" s="680"/>
      <c r="R48" s="680"/>
      <c r="S48" s="680"/>
      <c r="T48" s="680"/>
      <c r="U48" s="680"/>
      <c r="V48" s="680"/>
      <c r="W48" s="680"/>
      <c r="X48" s="680"/>
      <c r="Y48" s="680"/>
      <c r="Z48" s="680"/>
      <c r="AA48" s="681"/>
      <c r="AB48" s="283"/>
      <c r="AC48" s="312" t="s">
        <v>10</v>
      </c>
      <c r="AD48" s="220"/>
      <c r="AE48" s="682" t="str">
        <f>REPT("g",('Compétences évaluées'!AJ48))</f>
        <v/>
      </c>
      <c r="AF48" s="683"/>
      <c r="AG48" s="683"/>
      <c r="AH48" s="684"/>
      <c r="AI48" s="73"/>
      <c r="AJ48" s="313">
        <f>'Tâches travaillées'!AJ81</f>
        <v>0</v>
      </c>
      <c r="AK48" s="1"/>
      <c r="AL48" s="74"/>
      <c r="AM48" s="2"/>
      <c r="AN48" s="40"/>
      <c r="AO48" s="40"/>
      <c r="AP48" s="2"/>
      <c r="AQ48" s="225">
        <v>10</v>
      </c>
      <c r="AR48" s="2"/>
      <c r="AS48" s="2"/>
      <c r="AT48" s="23"/>
      <c r="AU48" s="14"/>
      <c r="AV48" s="75"/>
      <c r="AW48" s="75"/>
      <c r="AX48" s="69"/>
      <c r="AY48" s="69"/>
      <c r="AZ48" s="69"/>
      <c r="BA48" s="69"/>
      <c r="BB48" s="69"/>
      <c r="BC48" s="70"/>
      <c r="BD48" s="100"/>
      <c r="BE48" s="101"/>
    </row>
    <row r="49" spans="1:57" s="17" customFormat="1" ht="30" customHeight="1" thickTop="1" thickBot="1" x14ac:dyDescent="0.25">
      <c r="A49" s="14"/>
      <c r="B49" s="22"/>
      <c r="C49" s="40"/>
      <c r="D49" s="49"/>
      <c r="E49" s="273"/>
      <c r="F49" s="461"/>
      <c r="G49" s="462"/>
      <c r="H49" s="691" t="str">
        <f>IF('Tâches travaillées'!$H87='Relation tâches &amp; compétences'!$F$16,'Relation tâches &amp; compétences'!$L$16,IF('Tâches travaillées'!$H87='Relation tâches &amp; compétences'!$F$17,'Relation tâches &amp; compétences'!$L$17,IF('Tâches travaillées'!$H87='Relation tâches &amp; compétences'!$F$18,'Relation tâches &amp; compétences'!$L$18,)))</f>
        <v>NE</v>
      </c>
      <c r="I49" s="692"/>
      <c r="J49" s="285"/>
      <c r="K49" s="679" t="str">
        <f>IF(H49='Relation tâches &amp; compétences'!$L$16,'Relation tâches &amp; compétences'!$K$16,IF(H49='Relation tâches &amp; compétences'!$L$17,'Relation tâches &amp; compétences'!$K$17,IF(H49='Relation tâches &amp; compétences'!$L$18,'Relation tâches &amp; compétences'!$K$18,)))</f>
        <v>NE</v>
      </c>
      <c r="L49" s="680"/>
      <c r="M49" s="680"/>
      <c r="N49" s="680"/>
      <c r="O49" s="680"/>
      <c r="P49" s="680"/>
      <c r="Q49" s="680"/>
      <c r="R49" s="680"/>
      <c r="S49" s="680"/>
      <c r="T49" s="680"/>
      <c r="U49" s="680"/>
      <c r="V49" s="680"/>
      <c r="W49" s="680"/>
      <c r="X49" s="680"/>
      <c r="Y49" s="680"/>
      <c r="Z49" s="680"/>
      <c r="AA49" s="681"/>
      <c r="AB49" s="283"/>
      <c r="AC49" s="312" t="s">
        <v>10</v>
      </c>
      <c r="AD49" s="468"/>
      <c r="AE49" s="682" t="str">
        <f>REPT("g",('Compétences évaluées'!AJ49))</f>
        <v/>
      </c>
      <c r="AF49" s="683"/>
      <c r="AG49" s="683"/>
      <c r="AH49" s="684"/>
      <c r="AI49" s="73"/>
      <c r="AJ49" s="313">
        <f>'Tâches travaillées'!AJ87</f>
        <v>0</v>
      </c>
      <c r="AK49" s="1"/>
      <c r="AL49" s="74"/>
      <c r="AM49" s="2"/>
      <c r="AN49" s="40"/>
      <c r="AO49" s="40"/>
      <c r="AP49" s="2"/>
      <c r="AQ49" s="225">
        <v>10</v>
      </c>
      <c r="AR49" s="2"/>
      <c r="AS49" s="2"/>
      <c r="AT49" s="23"/>
      <c r="AU49" s="14"/>
      <c r="AV49" s="75"/>
      <c r="AW49" s="75"/>
      <c r="AX49" s="69"/>
      <c r="AY49" s="69"/>
      <c r="AZ49" s="69"/>
      <c r="BA49" s="69"/>
      <c r="BB49" s="69"/>
      <c r="BC49" s="70"/>
      <c r="BD49" s="100"/>
      <c r="BE49" s="101"/>
    </row>
    <row r="50" spans="1:57" s="17" customFormat="1" ht="30" customHeight="1" thickTop="1" thickBot="1" x14ac:dyDescent="0.25">
      <c r="A50" s="14"/>
      <c r="B50" s="22"/>
      <c r="C50" s="40"/>
      <c r="D50" s="49"/>
      <c r="E50" s="273"/>
      <c r="F50" s="461"/>
      <c r="G50" s="462"/>
      <c r="H50" s="691" t="str">
        <f>IF('Tâches travaillées'!$H89='Relation tâches &amp; compétences'!$F$16,'Relation tâches &amp; compétences'!$L$16,IF('Tâches travaillées'!$H89='Relation tâches &amp; compétences'!$F$17,'Relation tâches &amp; compétences'!$L$17,IF('Tâches travaillées'!$H89='Relation tâches &amp; compétences'!$F$18,'Relation tâches &amp; compétences'!$L$18,)))</f>
        <v>NE</v>
      </c>
      <c r="I50" s="692"/>
      <c r="J50" s="285"/>
      <c r="K50" s="679" t="str">
        <f>IF(H50='Relation tâches &amp; compétences'!$L$16,'Relation tâches &amp; compétences'!$K$16,IF(H50='Relation tâches &amp; compétences'!$L$17,'Relation tâches &amp; compétences'!$K$17,IF(H50='Relation tâches &amp; compétences'!$L$18,'Relation tâches &amp; compétences'!$K$18,)))</f>
        <v>NE</v>
      </c>
      <c r="L50" s="680"/>
      <c r="M50" s="680"/>
      <c r="N50" s="680"/>
      <c r="O50" s="680"/>
      <c r="P50" s="680"/>
      <c r="Q50" s="680"/>
      <c r="R50" s="680"/>
      <c r="S50" s="680"/>
      <c r="T50" s="680"/>
      <c r="U50" s="680"/>
      <c r="V50" s="680"/>
      <c r="W50" s="680"/>
      <c r="X50" s="680"/>
      <c r="Y50" s="680"/>
      <c r="Z50" s="680"/>
      <c r="AA50" s="681"/>
      <c r="AB50" s="283"/>
      <c r="AC50" s="312" t="s">
        <v>10</v>
      </c>
      <c r="AD50" s="468"/>
      <c r="AE50" s="682" t="str">
        <f>REPT("g",('Compétences évaluées'!AJ50))</f>
        <v/>
      </c>
      <c r="AF50" s="683"/>
      <c r="AG50" s="683"/>
      <c r="AH50" s="684"/>
      <c r="AI50" s="73"/>
      <c r="AJ50" s="313">
        <f>'Tâches travaillées'!AJ89</f>
        <v>0</v>
      </c>
      <c r="AK50" s="1"/>
      <c r="AL50" s="74"/>
      <c r="AM50" s="2"/>
      <c r="AN50" s="40"/>
      <c r="AO50" s="40"/>
      <c r="AP50" s="2"/>
      <c r="AQ50" s="225">
        <v>10</v>
      </c>
      <c r="AR50" s="2"/>
      <c r="AS50" s="2"/>
      <c r="AT50" s="23"/>
      <c r="AU50" s="14"/>
      <c r="AV50" s="75"/>
      <c r="AW50" s="75"/>
      <c r="AX50" s="69"/>
      <c r="AY50" s="69"/>
      <c r="AZ50" s="69"/>
      <c r="BA50" s="69"/>
      <c r="BB50" s="69"/>
      <c r="BC50" s="70"/>
      <c r="BD50" s="100"/>
      <c r="BE50" s="101"/>
    </row>
    <row r="51" spans="1:57" s="17" customFormat="1" ht="30" customHeight="1" thickTop="1" thickBot="1" x14ac:dyDescent="0.25">
      <c r="A51" s="14"/>
      <c r="B51" s="22"/>
      <c r="C51" s="40"/>
      <c r="D51" s="49"/>
      <c r="E51" s="273"/>
      <c r="F51" s="461"/>
      <c r="G51" s="462"/>
      <c r="H51" s="689" t="str">
        <f>IF('Tâches travaillées'!$H95='Relation tâches &amp; compétences'!$F$19,'Relation tâches &amp; compétences'!$L$19,IF('Tâches travaillées'!$H95='Relation tâches &amp; compétences'!$F$20,'Relation tâches &amp; compétences'!$L$20,IF('Tâches travaillées'!$H95='Relation tâches &amp; compétences'!$F$21,'Relation tâches &amp; compétences'!$L$21,)))</f>
        <v>NE</v>
      </c>
      <c r="I51" s="690"/>
      <c r="J51" s="285"/>
      <c r="K51" s="679" t="str">
        <f>IF(H51='Relation tâches &amp; compétences'!$L$19,'Relation tâches &amp; compétences'!$K$19,IF(H51='Relation tâches &amp; compétences'!$L$20,'Relation tâches &amp; compétences'!$K$20,IF(H51='Relation tâches &amp; compétences'!$L$21,'Relation tâches &amp; compétences'!$K$21,)))</f>
        <v>NE</v>
      </c>
      <c r="L51" s="680"/>
      <c r="M51" s="680"/>
      <c r="N51" s="680"/>
      <c r="O51" s="680"/>
      <c r="P51" s="680"/>
      <c r="Q51" s="680"/>
      <c r="R51" s="680"/>
      <c r="S51" s="680"/>
      <c r="T51" s="680"/>
      <c r="U51" s="680"/>
      <c r="V51" s="680"/>
      <c r="W51" s="680"/>
      <c r="X51" s="680"/>
      <c r="Y51" s="680"/>
      <c r="Z51" s="680"/>
      <c r="AA51" s="681"/>
      <c r="AB51" s="283"/>
      <c r="AC51" s="312" t="s">
        <v>10</v>
      </c>
      <c r="AD51" s="220"/>
      <c r="AE51" s="682" t="str">
        <f>REPT("g",('Compétences évaluées'!AJ51))</f>
        <v/>
      </c>
      <c r="AF51" s="683"/>
      <c r="AG51" s="683"/>
      <c r="AH51" s="684"/>
      <c r="AI51" s="73"/>
      <c r="AJ51" s="313">
        <f>'Tâches travaillées'!AJ95</f>
        <v>0</v>
      </c>
      <c r="AK51" s="1"/>
      <c r="AL51" s="74"/>
      <c r="AM51" s="2"/>
      <c r="AN51" s="40"/>
      <c r="AO51" s="40"/>
      <c r="AP51" s="2"/>
      <c r="AQ51" s="225">
        <v>10</v>
      </c>
      <c r="AR51" s="2"/>
      <c r="AS51" s="2"/>
      <c r="AT51" s="23"/>
      <c r="AU51" s="14"/>
      <c r="AV51" s="75"/>
      <c r="AW51" s="75"/>
      <c r="AX51" s="69"/>
      <c r="AY51" s="69"/>
      <c r="AZ51" s="69"/>
      <c r="BA51" s="69"/>
      <c r="BB51" s="69"/>
      <c r="BC51" s="70"/>
      <c r="BD51" s="100"/>
      <c r="BE51" s="101"/>
    </row>
    <row r="52" spans="1:57" s="17" customFormat="1" ht="30" customHeight="1" thickTop="1" thickBot="1" x14ac:dyDescent="0.25">
      <c r="A52" s="14"/>
      <c r="B52" s="22"/>
      <c r="C52" s="40"/>
      <c r="D52" s="49"/>
      <c r="E52" s="273"/>
      <c r="F52" s="461"/>
      <c r="G52" s="462"/>
      <c r="H52" s="689" t="str">
        <f>IF('Tâches travaillées'!$H97='Relation tâches &amp; compétences'!$F$19,'Relation tâches &amp; compétences'!$L$19,IF('Tâches travaillées'!$H97='Relation tâches &amp; compétences'!$F$20,'Relation tâches &amp; compétences'!$L$20,IF('Tâches travaillées'!$H97='Relation tâches &amp; compétences'!$F$21,'Relation tâches &amp; compétences'!$L$21,)))</f>
        <v>NE</v>
      </c>
      <c r="I52" s="690"/>
      <c r="J52" s="285"/>
      <c r="K52" s="679" t="str">
        <f>IF(H52='Relation tâches &amp; compétences'!$L$19,'Relation tâches &amp; compétences'!$K$19,IF(H52='Relation tâches &amp; compétences'!$L$20,'Relation tâches &amp; compétences'!$K$20,IF(H52='Relation tâches &amp; compétences'!$L$21,'Relation tâches &amp; compétences'!$K$21,)))</f>
        <v>NE</v>
      </c>
      <c r="L52" s="680"/>
      <c r="M52" s="680"/>
      <c r="N52" s="680"/>
      <c r="O52" s="680"/>
      <c r="P52" s="680"/>
      <c r="Q52" s="680"/>
      <c r="R52" s="680"/>
      <c r="S52" s="680"/>
      <c r="T52" s="680"/>
      <c r="U52" s="680"/>
      <c r="V52" s="680"/>
      <c r="W52" s="680"/>
      <c r="X52" s="680"/>
      <c r="Y52" s="680"/>
      <c r="Z52" s="680"/>
      <c r="AA52" s="681"/>
      <c r="AB52" s="283"/>
      <c r="AC52" s="312" t="s">
        <v>10</v>
      </c>
      <c r="AD52" s="220"/>
      <c r="AE52" s="682" t="str">
        <f>REPT("g",('Compétences évaluées'!AJ52))</f>
        <v/>
      </c>
      <c r="AF52" s="683"/>
      <c r="AG52" s="683"/>
      <c r="AH52" s="684"/>
      <c r="AI52" s="73"/>
      <c r="AJ52" s="313">
        <f>'Tâches travaillées'!AJ97</f>
        <v>0</v>
      </c>
      <c r="AK52" s="1"/>
      <c r="AL52" s="74"/>
      <c r="AM52" s="2"/>
      <c r="AN52" s="40"/>
      <c r="AO52" s="40"/>
      <c r="AP52" s="2"/>
      <c r="AQ52" s="225">
        <v>10</v>
      </c>
      <c r="AR52" s="2"/>
      <c r="AS52" s="2"/>
      <c r="AT52" s="23"/>
      <c r="AU52" s="14"/>
      <c r="AV52" s="75"/>
      <c r="AW52" s="75"/>
      <c r="AX52" s="69"/>
      <c r="AY52" s="69"/>
      <c r="AZ52" s="69"/>
      <c r="BA52" s="69"/>
      <c r="BB52" s="69"/>
      <c r="BC52" s="70"/>
      <c r="BD52" s="100"/>
      <c r="BE52" s="101"/>
    </row>
    <row r="53" spans="1:57" s="17" customFormat="1" ht="10" customHeight="1" thickTop="1" x14ac:dyDescent="0.2">
      <c r="A53" s="14"/>
      <c r="B53" s="22"/>
      <c r="C53" s="40"/>
      <c r="D53" s="40"/>
      <c r="E53" s="255"/>
      <c r="F53" s="111"/>
      <c r="G53" s="111"/>
      <c r="H53" s="412"/>
      <c r="I53" s="412"/>
      <c r="J53" s="28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83"/>
      <c r="AC53" s="294"/>
      <c r="AD53" s="220"/>
      <c r="AE53" s="296"/>
      <c r="AF53" s="296"/>
      <c r="AG53" s="296"/>
      <c r="AH53" s="296"/>
      <c r="AI53" s="73"/>
      <c r="AJ53" s="293"/>
      <c r="AK53" s="1"/>
      <c r="AL53" s="74"/>
      <c r="AM53" s="2"/>
      <c r="AN53" s="40"/>
      <c r="AO53" s="40"/>
      <c r="AP53" s="2"/>
      <c r="AQ53" s="2"/>
      <c r="AR53" s="2"/>
      <c r="AS53" s="2"/>
      <c r="AT53" s="23"/>
      <c r="AU53" s="14"/>
      <c r="AV53" s="75"/>
      <c r="AW53" s="75"/>
      <c r="AX53" s="69"/>
      <c r="AY53" s="69"/>
      <c r="AZ53" s="69"/>
      <c r="BA53" s="69"/>
      <c r="BB53" s="69"/>
      <c r="BC53" s="70"/>
      <c r="BD53" s="100"/>
      <c r="BE53" s="101"/>
    </row>
    <row r="54" spans="1:57" s="17" customFormat="1" ht="20" customHeight="1" x14ac:dyDescent="0.2">
      <c r="A54" s="14"/>
      <c r="B54" s="22"/>
      <c r="C54" s="40"/>
      <c r="D54" s="40"/>
      <c r="E54" s="255"/>
      <c r="F54" s="111"/>
      <c r="G54" s="11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83"/>
      <c r="AD54" s="220"/>
      <c r="AE54" s="292"/>
      <c r="AF54" s="292"/>
      <c r="AG54" s="292"/>
      <c r="AH54" s="292"/>
      <c r="AI54" s="73"/>
      <c r="AJ54" s="293"/>
      <c r="AK54" s="1"/>
      <c r="AL54" s="74"/>
      <c r="AM54" s="2"/>
      <c r="AN54" s="40"/>
      <c r="AO54" s="40"/>
      <c r="AP54" s="2"/>
      <c r="AQ54" s="2"/>
      <c r="AR54" s="2"/>
      <c r="AS54" s="2"/>
      <c r="AT54" s="23"/>
      <c r="AU54" s="14"/>
      <c r="AV54" s="75"/>
      <c r="AW54" s="75"/>
      <c r="AX54" s="69"/>
      <c r="AY54" s="69"/>
      <c r="AZ54" s="69"/>
      <c r="BA54" s="69"/>
      <c r="BB54" s="69"/>
      <c r="BC54" s="70"/>
      <c r="BD54" s="100"/>
      <c r="BE54" s="101"/>
    </row>
    <row r="55" spans="1:57" s="17" customFormat="1" ht="10" customHeight="1" x14ac:dyDescent="0.35">
      <c r="A55" s="14"/>
      <c r="B55" s="22"/>
      <c r="C55" s="40"/>
      <c r="D55" s="77"/>
      <c r="E55" s="274"/>
      <c r="F55" s="257"/>
      <c r="G55" s="78"/>
      <c r="H55" s="79"/>
      <c r="I55" s="80"/>
      <c r="J55" s="80"/>
      <c r="K55" s="80"/>
      <c r="L55" s="8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9"/>
      <c r="AF55" s="9"/>
      <c r="AG55" s="9"/>
      <c r="AH55" s="9"/>
      <c r="AI55" s="83"/>
      <c r="AJ55" s="10"/>
      <c r="AK55" s="84"/>
      <c r="AL55" s="85"/>
      <c r="AM55" s="2"/>
      <c r="AN55" s="2"/>
      <c r="AO55" s="2"/>
      <c r="AP55" s="2"/>
      <c r="AQ55" s="2"/>
      <c r="AR55" s="2"/>
      <c r="AS55" s="2"/>
      <c r="AT55" s="23"/>
      <c r="AU55" s="14"/>
      <c r="AV55" s="75"/>
      <c r="AW55" s="75"/>
      <c r="AX55" s="69"/>
      <c r="AY55" s="69"/>
      <c r="AZ55" s="69"/>
      <c r="BA55" s="69"/>
      <c r="BB55" s="69"/>
      <c r="BC55" s="70"/>
      <c r="BD55" s="100"/>
      <c r="BE55" s="101"/>
    </row>
    <row r="56" spans="1:57" s="17" customFormat="1" ht="35" customHeight="1" x14ac:dyDescent="0.2">
      <c r="A56" s="14"/>
      <c r="B56" s="22"/>
      <c r="C56" s="40"/>
      <c r="D56" s="40"/>
      <c r="E56" s="40"/>
      <c r="F56" s="40"/>
      <c r="G56" s="95"/>
      <c r="H56" s="672" t="s">
        <v>96</v>
      </c>
      <c r="I56" s="673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299"/>
      <c r="AD56" s="95"/>
      <c r="AE56" s="95"/>
      <c r="AF56" s="95"/>
      <c r="AG56" s="95"/>
      <c r="AH56" s="95"/>
      <c r="AI56" s="95"/>
      <c r="AJ56" s="300" t="s">
        <v>98</v>
      </c>
      <c r="AK56" s="95"/>
      <c r="AL56" s="2"/>
      <c r="AM56" s="2"/>
      <c r="AN56" s="2"/>
      <c r="AO56" s="44"/>
      <c r="AP56" s="2"/>
      <c r="AQ56" s="300" t="s">
        <v>99</v>
      </c>
      <c r="AR56" s="2"/>
      <c r="AS56" s="2"/>
      <c r="AT56" s="55"/>
      <c r="AU56" s="14"/>
      <c r="AV56" s="46"/>
      <c r="AW56" s="46"/>
    </row>
    <row r="57" spans="1:57" s="17" customFormat="1" ht="25" customHeight="1" x14ac:dyDescent="0.5">
      <c r="A57" s="14"/>
      <c r="B57" s="22"/>
      <c r="C57" s="518"/>
      <c r="D57" s="518"/>
      <c r="E57" s="268"/>
      <c r="F57" s="269"/>
      <c r="G57" s="310"/>
      <c r="H57" s="140"/>
      <c r="I57" s="140"/>
      <c r="J57" s="279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139"/>
      <c r="AC57" s="140"/>
      <c r="AD57" s="141"/>
      <c r="AE57" s="140"/>
      <c r="AF57" s="140"/>
      <c r="AG57" s="140"/>
      <c r="AH57" s="140"/>
      <c r="AI57" s="71"/>
      <c r="AJ57" s="71"/>
      <c r="AK57" s="142"/>
      <c r="AL57" s="22"/>
      <c r="AM57" s="40"/>
      <c r="AN57" s="2"/>
      <c r="AO57" s="2"/>
      <c r="AP57" s="40"/>
      <c r="AQ57" s="11"/>
      <c r="AR57" s="11"/>
      <c r="AS57" s="2"/>
      <c r="AT57" s="55"/>
      <c r="AU57" s="14"/>
      <c r="AV57" s="72"/>
      <c r="AW57" s="46"/>
      <c r="AX57" s="46"/>
      <c r="AY57" s="46"/>
    </row>
    <row r="58" spans="1:57" s="17" customFormat="1" ht="25" customHeight="1" x14ac:dyDescent="0.2">
      <c r="A58" s="14"/>
      <c r="B58" s="22"/>
      <c r="C58" s="96"/>
      <c r="D58" s="96"/>
      <c r="E58" s="687" t="s">
        <v>5</v>
      </c>
      <c r="F58" s="688"/>
      <c r="G58" s="688"/>
      <c r="H58" s="660" t="s">
        <v>23</v>
      </c>
      <c r="I58" s="660"/>
      <c r="J58" s="298"/>
      <c r="K58" s="661" t="s">
        <v>175</v>
      </c>
      <c r="L58" s="661"/>
      <c r="M58" s="661"/>
      <c r="N58" s="661"/>
      <c r="O58" s="661"/>
      <c r="P58" s="661"/>
      <c r="Q58" s="661"/>
      <c r="R58" s="661"/>
      <c r="S58" s="661"/>
      <c r="T58" s="661"/>
      <c r="U58" s="661"/>
      <c r="V58" s="661"/>
      <c r="W58" s="661"/>
      <c r="X58" s="661"/>
      <c r="Y58" s="661"/>
      <c r="Z58" s="661"/>
      <c r="AA58" s="661"/>
      <c r="AB58" s="99"/>
      <c r="AC58" s="137"/>
      <c r="AD58" s="423"/>
      <c r="AE58" s="529" t="s">
        <v>42</v>
      </c>
      <c r="AF58" s="530"/>
      <c r="AG58" s="530"/>
      <c r="AH58" s="531"/>
      <c r="AI58" s="1"/>
      <c r="AJ58" s="1"/>
      <c r="AK58" s="143"/>
      <c r="AL58" s="22"/>
      <c r="AM58" s="40"/>
      <c r="AN58" s="2"/>
      <c r="AO58" s="44"/>
      <c r="AP58" s="40"/>
      <c r="AQ58" s="11"/>
      <c r="AR58" s="11"/>
      <c r="AS58" s="2"/>
      <c r="AT58" s="55"/>
      <c r="AU58" s="14"/>
      <c r="AV58" s="72"/>
      <c r="AW58" s="46"/>
      <c r="AX58" s="46"/>
      <c r="AY58" s="46"/>
    </row>
    <row r="59" spans="1:57" s="17" customFormat="1" ht="10" customHeight="1" x14ac:dyDescent="0.2">
      <c r="A59" s="14"/>
      <c r="B59" s="22"/>
      <c r="C59" s="96"/>
      <c r="D59" s="96"/>
      <c r="E59" s="687"/>
      <c r="F59" s="688"/>
      <c r="G59" s="688"/>
      <c r="H59" s="660"/>
      <c r="I59" s="660"/>
      <c r="J59" s="298"/>
      <c r="K59" s="661"/>
      <c r="L59" s="661"/>
      <c r="M59" s="661"/>
      <c r="N59" s="661"/>
      <c r="O59" s="661"/>
      <c r="P59" s="661"/>
      <c r="Q59" s="661"/>
      <c r="R59" s="661"/>
      <c r="S59" s="661"/>
      <c r="T59" s="661"/>
      <c r="U59" s="661"/>
      <c r="V59" s="661"/>
      <c r="W59" s="661"/>
      <c r="X59" s="661"/>
      <c r="Y59" s="661"/>
      <c r="Z59" s="661"/>
      <c r="AA59" s="661"/>
      <c r="AB59" s="136"/>
      <c r="AC59" s="662" t="s">
        <v>262</v>
      </c>
      <c r="AD59" s="423"/>
      <c r="AE59" s="111"/>
      <c r="AF59" s="111"/>
      <c r="AG59" s="111"/>
      <c r="AH59" s="111"/>
      <c r="AI59" s="1"/>
      <c r="AJ59" s="97"/>
      <c r="AK59" s="143"/>
      <c r="AL59" s="22"/>
      <c r="AM59" s="40"/>
      <c r="AN59" s="40"/>
      <c r="AO59" s="14"/>
      <c r="AP59" s="40"/>
      <c r="AQ59" s="11"/>
      <c r="AR59" s="11"/>
      <c r="AS59" s="2"/>
      <c r="AT59" s="55"/>
      <c r="AU59" s="14"/>
      <c r="AV59" s="72"/>
      <c r="AW59" s="46"/>
      <c r="AX59" s="46"/>
      <c r="AY59" s="46"/>
    </row>
    <row r="60" spans="1:57" s="17" customFormat="1" ht="12" customHeight="1" x14ac:dyDescent="0.2">
      <c r="A60" s="14"/>
      <c r="B60" s="22"/>
      <c r="C60" s="96"/>
      <c r="D60" s="96"/>
      <c r="E60" s="687"/>
      <c r="F60" s="688"/>
      <c r="G60" s="688"/>
      <c r="H60" s="660"/>
      <c r="I60" s="660"/>
      <c r="J60" s="298"/>
      <c r="K60" s="661"/>
      <c r="L60" s="661"/>
      <c r="M60" s="661"/>
      <c r="N60" s="661"/>
      <c r="O60" s="661"/>
      <c r="P60" s="661"/>
      <c r="Q60" s="661"/>
      <c r="R60" s="661"/>
      <c r="S60" s="661"/>
      <c r="T60" s="661"/>
      <c r="U60" s="661"/>
      <c r="V60" s="661"/>
      <c r="W60" s="661"/>
      <c r="X60" s="661"/>
      <c r="Y60" s="661"/>
      <c r="Z60" s="661"/>
      <c r="AA60" s="661"/>
      <c r="AB60" s="136"/>
      <c r="AC60" s="533"/>
      <c r="AD60" s="423"/>
      <c r="AE60" s="314" t="s">
        <v>3</v>
      </c>
      <c r="AF60" s="315" t="s">
        <v>4</v>
      </c>
      <c r="AG60" s="316" t="s">
        <v>1</v>
      </c>
      <c r="AH60" s="317" t="s">
        <v>2</v>
      </c>
      <c r="AI60" s="1"/>
      <c r="AJ60" s="1"/>
      <c r="AK60" s="143"/>
      <c r="AL60" s="22"/>
      <c r="AM60" s="40"/>
      <c r="AN60" s="40"/>
      <c r="AO60" s="14"/>
      <c r="AP60" s="40"/>
      <c r="AQ60" s="11"/>
      <c r="AR60" s="11"/>
      <c r="AS60" s="2"/>
      <c r="AT60" s="55"/>
      <c r="AU60" s="14"/>
      <c r="AV60" s="72"/>
      <c r="AW60" s="46"/>
      <c r="AX60" s="46"/>
      <c r="AY60" s="46"/>
    </row>
    <row r="61" spans="1:57" s="17" customFormat="1" ht="10" customHeight="1" thickBot="1" x14ac:dyDescent="0.25">
      <c r="A61" s="14"/>
      <c r="B61" s="22"/>
      <c r="C61" s="96"/>
      <c r="D61" s="96"/>
      <c r="E61" s="271"/>
      <c r="F61" s="267"/>
      <c r="G61" s="102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423"/>
      <c r="AE61" s="1"/>
      <c r="AF61" s="1"/>
      <c r="AG61" s="1"/>
      <c r="AH61" s="1"/>
      <c r="AI61" s="1"/>
      <c r="AJ61" s="1"/>
      <c r="AK61" s="1"/>
      <c r="AL61" s="22"/>
      <c r="AM61" s="40"/>
      <c r="AN61" s="40"/>
      <c r="AO61" s="14"/>
      <c r="AP61" s="40"/>
      <c r="AQ61" s="11"/>
      <c r="AR61" s="11"/>
      <c r="AS61" s="2"/>
      <c r="AT61" s="55"/>
      <c r="AU61" s="14"/>
      <c r="AV61" s="72"/>
      <c r="AW61" s="46"/>
      <c r="AX61" s="46"/>
      <c r="AY61" s="46"/>
    </row>
    <row r="62" spans="1:57" s="17" customFormat="1" ht="30" customHeight="1" thickTop="1" thickBot="1" x14ac:dyDescent="0.3">
      <c r="A62" s="14"/>
      <c r="B62" s="22"/>
      <c r="C62" s="40"/>
      <c r="D62" s="46"/>
      <c r="E62" s="272"/>
      <c r="F62" s="695" t="str">
        <f t="shared" ref="F62:F63" si="0">LEFT(K62,3)</f>
        <v>Ide</v>
      </c>
      <c r="G62" s="696"/>
      <c r="H62" s="695">
        <f>'Tâches travaillées'!H106</f>
        <v>7</v>
      </c>
      <c r="I62" s="696"/>
      <c r="J62" s="285"/>
      <c r="K62" s="679" t="str">
        <f>'Tâches travaillées'!K110</f>
        <v>Identifie quelques règles liées à son statut professionnel</v>
      </c>
      <c r="L62" s="680"/>
      <c r="M62" s="680"/>
      <c r="N62" s="680"/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80"/>
      <c r="Z62" s="680"/>
      <c r="AA62" s="681"/>
      <c r="AB62" s="283"/>
      <c r="AC62" s="479" t="str">
        <f>'Tâches travaillées'!H110</f>
        <v>Palier CT 1</v>
      </c>
      <c r="AD62" s="423"/>
      <c r="AE62" s="682" t="str">
        <f>REPT("g",('Compétences évaluées'!AJ62))</f>
        <v/>
      </c>
      <c r="AF62" s="683"/>
      <c r="AG62" s="683"/>
      <c r="AH62" s="684"/>
      <c r="AI62" s="73"/>
      <c r="AJ62" s="313">
        <f>'Tâches travaillées'!AJ110</f>
        <v>0</v>
      </c>
      <c r="AK62" s="1"/>
      <c r="AL62" s="74"/>
      <c r="AM62" s="2"/>
      <c r="AN62" s="2"/>
      <c r="AO62" s="44"/>
      <c r="AP62" s="2"/>
      <c r="AQ62" s="225">
        <v>10</v>
      </c>
      <c r="AR62" s="2"/>
      <c r="AS62" s="2"/>
      <c r="AT62" s="55"/>
      <c r="AU62" s="14"/>
      <c r="AV62" s="75"/>
      <c r="AW62" s="76"/>
      <c r="AX62" s="422"/>
      <c r="AY62" s="76"/>
      <c r="AZ62" s="69"/>
      <c r="BA62" s="69"/>
      <c r="BB62" s="69"/>
      <c r="BC62" s="70"/>
      <c r="BD62" s="100"/>
      <c r="BE62" s="101"/>
    </row>
    <row r="63" spans="1:57" s="17" customFormat="1" ht="30" customHeight="1" thickTop="1" thickBot="1" x14ac:dyDescent="0.25">
      <c r="A63" s="14"/>
      <c r="B63" s="22"/>
      <c r="C63" s="40"/>
      <c r="D63" s="98"/>
      <c r="E63" s="272"/>
      <c r="F63" s="695" t="str">
        <f t="shared" si="0"/>
        <v>Ide</v>
      </c>
      <c r="G63" s="696"/>
      <c r="H63" s="695">
        <f>'Tâches travaillées'!H112</f>
        <v>8</v>
      </c>
      <c r="I63" s="696"/>
      <c r="J63" s="285"/>
      <c r="K63" s="679" t="str">
        <f>'Tâches travaillées'!K116</f>
        <v>Identifie les personnes et adopte une posture pour apprendre</v>
      </c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1"/>
      <c r="AB63" s="283"/>
      <c r="AC63" s="479" t="str">
        <f>'Tâches travaillées'!H116</f>
        <v>Palier CT 1</v>
      </c>
      <c r="AD63" s="423"/>
      <c r="AE63" s="682" t="str">
        <f>REPT("g",('Compétences évaluées'!AJ63))</f>
        <v/>
      </c>
      <c r="AF63" s="683"/>
      <c r="AG63" s="683"/>
      <c r="AH63" s="684"/>
      <c r="AI63" s="73"/>
      <c r="AJ63" s="313">
        <f>'Tâches travaillées'!AJ116</f>
        <v>0</v>
      </c>
      <c r="AK63" s="1"/>
      <c r="AL63" s="74"/>
      <c r="AM63" s="2"/>
      <c r="AN63" s="2"/>
      <c r="AO63" s="2"/>
      <c r="AP63" s="2"/>
      <c r="AQ63" s="225">
        <v>10</v>
      </c>
      <c r="AR63" s="2"/>
      <c r="AS63" s="2"/>
      <c r="AT63" s="55"/>
      <c r="AU63" s="14"/>
      <c r="AV63" s="75"/>
      <c r="AW63" s="75"/>
      <c r="AX63" s="75"/>
      <c r="AY63" s="75"/>
      <c r="AZ63" s="69"/>
      <c r="BA63" s="69"/>
      <c r="BB63" s="69"/>
      <c r="BC63" s="70"/>
      <c r="BD63" s="100"/>
      <c r="BE63" s="101"/>
    </row>
    <row r="64" spans="1:57" s="17" customFormat="1" ht="20" customHeight="1" thickTop="1" x14ac:dyDescent="0.2">
      <c r="A64" s="14"/>
      <c r="B64" s="22"/>
      <c r="C64" s="40"/>
      <c r="D64" s="40"/>
      <c r="E64" s="255"/>
      <c r="F64" s="111"/>
      <c r="G64" s="11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83"/>
      <c r="AD64" s="423"/>
      <c r="AE64" s="292"/>
      <c r="AF64" s="292"/>
      <c r="AG64" s="292"/>
      <c r="AH64" s="292"/>
      <c r="AI64" s="73"/>
      <c r="AJ64" s="293"/>
      <c r="AK64" s="1"/>
      <c r="AL64" s="74"/>
      <c r="AM64" s="2"/>
      <c r="AN64" s="40"/>
      <c r="AO64" s="40"/>
      <c r="AP64" s="2"/>
      <c r="AQ64" s="2"/>
      <c r="AR64" s="2"/>
      <c r="AS64" s="2"/>
      <c r="AT64" s="23"/>
      <c r="AU64" s="14"/>
      <c r="AV64" s="75"/>
      <c r="AW64" s="75"/>
      <c r="AX64" s="69"/>
      <c r="AY64" s="69"/>
      <c r="AZ64" s="69"/>
      <c r="BA64" s="69"/>
      <c r="BB64" s="69"/>
      <c r="BC64" s="70"/>
      <c r="BD64" s="100"/>
      <c r="BE64" s="101"/>
    </row>
    <row r="65" spans="1:84" s="17" customFormat="1" ht="10" customHeight="1" x14ac:dyDescent="0.35">
      <c r="A65" s="14"/>
      <c r="B65" s="22"/>
      <c r="C65" s="40"/>
      <c r="D65" s="77"/>
      <c r="E65" s="274"/>
      <c r="F65" s="257"/>
      <c r="G65" s="78"/>
      <c r="H65" s="79"/>
      <c r="I65" s="80"/>
      <c r="J65" s="80"/>
      <c r="K65" s="80"/>
      <c r="L65" s="80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9"/>
      <c r="AF65" s="9"/>
      <c r="AG65" s="9"/>
      <c r="AH65" s="9"/>
      <c r="AI65" s="83"/>
      <c r="AJ65" s="10"/>
      <c r="AK65" s="84"/>
      <c r="AL65" s="85"/>
      <c r="AM65" s="2"/>
      <c r="AN65" s="2"/>
      <c r="AO65" s="2"/>
      <c r="AP65" s="2"/>
      <c r="AQ65" s="2"/>
      <c r="AR65" s="2"/>
      <c r="AS65" s="2"/>
      <c r="AT65" s="55"/>
      <c r="AU65" s="14"/>
      <c r="AV65" s="75"/>
      <c r="AW65" s="75"/>
      <c r="AX65" s="69"/>
      <c r="AY65" s="69"/>
      <c r="AZ65" s="69"/>
      <c r="BA65" s="69"/>
      <c r="BB65" s="69"/>
      <c r="BC65" s="70"/>
      <c r="BD65" s="100"/>
      <c r="BE65" s="101"/>
    </row>
    <row r="66" spans="1:84" s="40" customFormat="1" ht="48" customHeight="1" x14ac:dyDescent="0.2">
      <c r="B66" s="22"/>
      <c r="D66" s="51"/>
      <c r="E66" s="52"/>
      <c r="G66" s="2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56"/>
      <c r="X66" s="56"/>
      <c r="Y66" s="228"/>
      <c r="Z66" s="426"/>
      <c r="AA66" s="426"/>
      <c r="AB66" s="426"/>
      <c r="AC66" s="426"/>
      <c r="AD66" s="426"/>
      <c r="AE66" s="426"/>
      <c r="AF66" s="426"/>
      <c r="AG66" s="426"/>
      <c r="AH66" s="426"/>
      <c r="AI66" s="53"/>
      <c r="AJ66" s="54"/>
      <c r="AK66" s="2"/>
      <c r="AL66" s="48"/>
      <c r="AM66" s="2"/>
      <c r="AN66" s="2"/>
      <c r="AO66" s="2"/>
      <c r="AP66" s="2"/>
      <c r="AQ66" s="2"/>
      <c r="AR66" s="2"/>
      <c r="AS66" s="2"/>
      <c r="AT66" s="23"/>
      <c r="AU66" s="14"/>
      <c r="AV66" s="75"/>
      <c r="AW66" s="75"/>
      <c r="AX66" s="75"/>
      <c r="AY66" s="75"/>
      <c r="AZ66" s="75"/>
      <c r="BA66" s="75"/>
      <c r="BB66" s="75"/>
      <c r="BC66" s="87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4" ht="20" customHeight="1" x14ac:dyDescent="0.4">
      <c r="B67" s="22"/>
      <c r="C67" s="40"/>
      <c r="D67" s="49"/>
      <c r="E67" s="593">
        <v>5</v>
      </c>
      <c r="F67" s="47"/>
      <c r="G67" s="594" t="s">
        <v>97</v>
      </c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594"/>
      <c r="AL67" s="48"/>
      <c r="AM67" s="2"/>
      <c r="AN67" s="2"/>
      <c r="AO67" s="2"/>
      <c r="AP67" s="2"/>
      <c r="AQ67" s="2"/>
      <c r="AR67" s="2"/>
      <c r="AS67" s="2"/>
      <c r="AT67" s="55"/>
      <c r="AV67" s="75"/>
      <c r="AW67" s="75"/>
      <c r="AX67" s="69"/>
      <c r="AY67" s="69"/>
      <c r="AZ67" s="69"/>
      <c r="BA67" s="69"/>
      <c r="BB67" s="69"/>
      <c r="BC67" s="70"/>
    </row>
    <row r="68" spans="1:84" ht="20" customHeight="1" x14ac:dyDescent="0.4">
      <c r="B68" s="22"/>
      <c r="C68" s="40"/>
      <c r="D68" s="49"/>
      <c r="E68" s="593"/>
      <c r="F68" s="47"/>
      <c r="G68" s="594"/>
      <c r="H68" s="594"/>
      <c r="I68" s="594"/>
      <c r="J68" s="594"/>
      <c r="K68" s="594"/>
      <c r="L68" s="594"/>
      <c r="M68" s="594"/>
      <c r="N68" s="594"/>
      <c r="O68" s="594"/>
      <c r="P68" s="594"/>
      <c r="Q68" s="594"/>
      <c r="R68" s="594"/>
      <c r="S68" s="594"/>
      <c r="T68" s="594"/>
      <c r="U68" s="594"/>
      <c r="V68" s="594"/>
      <c r="W68" s="594"/>
      <c r="X68" s="594"/>
      <c r="Y68" s="594"/>
      <c r="Z68" s="594"/>
      <c r="AA68" s="594"/>
      <c r="AB68" s="594"/>
      <c r="AC68" s="594"/>
      <c r="AD68" s="594"/>
      <c r="AE68" s="594"/>
      <c r="AF68" s="594"/>
      <c r="AG68" s="594"/>
      <c r="AH68" s="594"/>
      <c r="AI68" s="594"/>
      <c r="AJ68" s="594"/>
      <c r="AK68" s="594"/>
      <c r="AL68" s="48"/>
      <c r="AM68" s="2"/>
      <c r="AN68" s="2"/>
      <c r="AO68" s="2"/>
      <c r="AP68" s="2"/>
      <c r="AQ68" s="2"/>
      <c r="AR68" s="2"/>
      <c r="AS68" s="2"/>
      <c r="AT68" s="55"/>
      <c r="AV68" s="75"/>
      <c r="AW68" s="75"/>
      <c r="AX68" s="69"/>
      <c r="AY68" s="69"/>
      <c r="AZ68" s="69"/>
      <c r="BA68" s="69"/>
      <c r="BB68" s="69"/>
      <c r="BC68" s="70"/>
    </row>
    <row r="69" spans="1:84" s="40" customFormat="1" ht="20" customHeight="1" x14ac:dyDescent="0.2">
      <c r="B69" s="22"/>
      <c r="D69" s="51"/>
      <c r="E69" s="52"/>
      <c r="G69" s="2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56"/>
      <c r="X69" s="56"/>
      <c r="Y69" s="228"/>
      <c r="Z69" s="426"/>
      <c r="AA69" s="426"/>
      <c r="AB69" s="426"/>
      <c r="AC69" s="426"/>
      <c r="AD69" s="426"/>
      <c r="AE69" s="426"/>
      <c r="AF69" s="426"/>
      <c r="AG69" s="426"/>
      <c r="AH69" s="426"/>
      <c r="AI69" s="53"/>
      <c r="AJ69" s="54"/>
      <c r="AK69" s="2"/>
      <c r="AL69" s="48"/>
      <c r="AM69" s="2"/>
      <c r="AN69" s="2"/>
      <c r="AO69" s="2"/>
      <c r="AP69" s="2"/>
      <c r="AQ69" s="2"/>
      <c r="AR69" s="2"/>
      <c r="AS69" s="2"/>
      <c r="AT69" s="23"/>
      <c r="AV69" s="75"/>
      <c r="AW69" s="75"/>
      <c r="AX69" s="75"/>
      <c r="AY69" s="75"/>
      <c r="AZ69" s="75"/>
      <c r="BA69" s="75"/>
      <c r="BB69" s="75"/>
      <c r="BC69" s="87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4" s="40" customFormat="1" ht="215" customHeight="1" x14ac:dyDescent="0.2">
      <c r="B70" s="22"/>
      <c r="D70" s="51"/>
      <c r="E70" s="674"/>
      <c r="F70" s="675"/>
      <c r="G70" s="675"/>
      <c r="H70" s="675"/>
      <c r="I70" s="675"/>
      <c r="J70" s="675"/>
      <c r="K70" s="675"/>
      <c r="L70" s="675"/>
      <c r="M70" s="675"/>
      <c r="N70" s="675"/>
      <c r="O70" s="675"/>
      <c r="P70" s="675"/>
      <c r="Q70" s="675"/>
      <c r="R70" s="675"/>
      <c r="S70" s="675"/>
      <c r="T70" s="675"/>
      <c r="U70" s="675"/>
      <c r="V70" s="675"/>
      <c r="W70" s="675"/>
      <c r="X70" s="675"/>
      <c r="Y70" s="675"/>
      <c r="Z70" s="675"/>
      <c r="AA70" s="675"/>
      <c r="AB70" s="675"/>
      <c r="AC70" s="675"/>
      <c r="AD70" s="675"/>
      <c r="AE70" s="675"/>
      <c r="AF70" s="675"/>
      <c r="AG70" s="675"/>
      <c r="AH70" s="675"/>
      <c r="AI70" s="675"/>
      <c r="AJ70" s="675"/>
      <c r="AK70" s="676"/>
      <c r="AL70" s="48"/>
      <c r="AM70" s="2"/>
      <c r="AN70" s="2"/>
      <c r="AO70" s="2"/>
      <c r="AP70" s="2"/>
      <c r="AQ70" s="2"/>
      <c r="AR70" s="2"/>
      <c r="AS70" s="2"/>
      <c r="AT70" s="23"/>
      <c r="AV70" s="75"/>
      <c r="AW70" s="75"/>
      <c r="AX70" s="342"/>
      <c r="AY70" s="75"/>
      <c r="AZ70" s="75"/>
      <c r="BA70" s="75"/>
      <c r="BB70" s="75"/>
      <c r="BC70" s="87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4" s="40" customFormat="1" ht="30" customHeight="1" x14ac:dyDescent="0.2">
      <c r="B71" s="22"/>
      <c r="D71" s="51"/>
      <c r="E71" s="52"/>
      <c r="G71" s="2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56"/>
      <c r="X71" s="56"/>
      <c r="Y71" s="228"/>
      <c r="Z71" s="426"/>
      <c r="AA71" s="426"/>
      <c r="AB71" s="426"/>
      <c r="AC71" s="426"/>
      <c r="AD71" s="426"/>
      <c r="AE71" s="426"/>
      <c r="AF71" s="426"/>
      <c r="AG71" s="426"/>
      <c r="AH71" s="426"/>
      <c r="AI71" s="53"/>
      <c r="AJ71" s="54"/>
      <c r="AK71" s="2"/>
      <c r="AL71" s="48"/>
      <c r="AM71" s="2"/>
      <c r="AN71" s="2"/>
      <c r="AO71" s="2"/>
      <c r="AP71" s="2"/>
      <c r="AQ71" s="2"/>
      <c r="AR71" s="2"/>
      <c r="AS71" s="2"/>
      <c r="AT71" s="23"/>
      <c r="AV71" s="75"/>
      <c r="AW71" s="75"/>
      <c r="AX71" s="75"/>
      <c r="AY71" s="75"/>
      <c r="AZ71" s="75"/>
      <c r="BA71" s="75"/>
      <c r="BB71" s="75"/>
      <c r="BC71" s="87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4" ht="40" customHeight="1" x14ac:dyDescent="0.2">
      <c r="B72" s="22"/>
      <c r="C72" s="40"/>
      <c r="D72" s="40"/>
      <c r="E72" s="579" t="s">
        <v>104</v>
      </c>
      <c r="F72" s="580"/>
      <c r="G72" s="580"/>
      <c r="H72" s="581"/>
      <c r="I72" s="629">
        <v>44337</v>
      </c>
      <c r="J72" s="630"/>
      <c r="K72" s="630"/>
      <c r="L72" s="630"/>
      <c r="M72" s="630"/>
      <c r="N72" s="630"/>
      <c r="O72" s="631"/>
      <c r="R72" s="192"/>
      <c r="S72" s="193"/>
      <c r="T72" s="193"/>
      <c r="U72" s="193"/>
      <c r="V72" s="335"/>
      <c r="W72" s="40"/>
      <c r="X72" s="40"/>
      <c r="Y72" s="699" t="s">
        <v>105</v>
      </c>
      <c r="Z72" s="700"/>
      <c r="AA72" s="700"/>
      <c r="AB72" s="700"/>
      <c r="AC72" s="700"/>
      <c r="AD72" s="701"/>
      <c r="AE72" s="702" t="str">
        <f>'Tâches travaillées'!K29</f>
        <v>?</v>
      </c>
      <c r="AF72" s="703"/>
      <c r="AG72" s="703"/>
      <c r="AH72" s="703"/>
      <c r="AI72" s="703"/>
      <c r="AJ72" s="703"/>
      <c r="AK72" s="704"/>
      <c r="AL72" s="2"/>
      <c r="AM72" s="2"/>
      <c r="AN72" s="2"/>
      <c r="AO72" s="2"/>
      <c r="AP72" s="2"/>
      <c r="AQ72" s="2"/>
      <c r="AR72" s="2"/>
      <c r="AS72" s="2"/>
      <c r="AT72" s="55"/>
      <c r="AV72" s="46"/>
      <c r="AW72" s="46"/>
      <c r="AX72" s="235"/>
      <c r="AY72" s="46"/>
      <c r="AZ72" s="46"/>
      <c r="CD72" s="17"/>
      <c r="CE72" s="17"/>
      <c r="CF72" s="17"/>
    </row>
    <row r="73" spans="1:84" ht="20" customHeight="1" x14ac:dyDescent="0.2">
      <c r="B73" s="22"/>
      <c r="C73" s="40"/>
      <c r="D73" s="40"/>
      <c r="E73" s="180"/>
      <c r="F73" s="180"/>
      <c r="G73" s="180"/>
      <c r="H73" s="347"/>
      <c r="I73" s="347"/>
      <c r="J73" s="347"/>
      <c r="K73" s="347"/>
      <c r="L73" s="350"/>
      <c r="M73" s="351"/>
      <c r="N73" s="347"/>
      <c r="O73" s="40"/>
      <c r="P73" s="40"/>
      <c r="Q73" s="55"/>
      <c r="R73" s="39"/>
      <c r="S73" s="40"/>
      <c r="T73" s="40"/>
      <c r="U73" s="40"/>
      <c r="V73" s="348"/>
      <c r="W73" s="40"/>
      <c r="X73" s="40"/>
      <c r="Y73" s="362"/>
      <c r="Z73" s="363"/>
      <c r="AA73" s="363"/>
      <c r="AB73" s="363"/>
      <c r="AC73" s="363"/>
      <c r="AD73" s="363"/>
      <c r="AE73" s="426"/>
      <c r="AF73" s="426"/>
      <c r="AG73" s="426"/>
      <c r="AH73" s="426"/>
      <c r="AI73" s="189"/>
      <c r="AJ73" s="95"/>
      <c r="AK73" s="95"/>
      <c r="AL73" s="2"/>
      <c r="AM73" s="2"/>
      <c r="AN73" s="2"/>
      <c r="AO73" s="2"/>
      <c r="AP73" s="2"/>
      <c r="AQ73" s="2"/>
      <c r="AR73" s="2"/>
      <c r="AS73" s="2"/>
      <c r="AT73" s="55"/>
      <c r="AV73" s="46"/>
      <c r="AW73" s="46"/>
      <c r="AX73" s="235"/>
      <c r="AY73" s="46"/>
      <c r="AZ73" s="46"/>
      <c r="CD73" s="17"/>
      <c r="CE73" s="17"/>
      <c r="CF73" s="17"/>
    </row>
    <row r="74" spans="1:84" s="40" customFormat="1" ht="40" customHeight="1" x14ac:dyDescent="0.2">
      <c r="B74" s="22"/>
      <c r="D74" s="51"/>
      <c r="E74" s="52"/>
      <c r="G74" s="2"/>
      <c r="H74" s="222"/>
      <c r="I74" s="222"/>
      <c r="J74" s="222"/>
      <c r="K74" s="222"/>
      <c r="L74" s="222"/>
      <c r="M74" s="343"/>
      <c r="N74" s="222"/>
      <c r="O74" s="222"/>
      <c r="Q74" s="55"/>
      <c r="R74" s="336"/>
      <c r="S74" s="56"/>
      <c r="T74" s="56"/>
      <c r="U74" s="228"/>
      <c r="V74" s="337"/>
      <c r="W74" s="56"/>
      <c r="X74" s="56"/>
      <c r="Y74" s="699" t="s">
        <v>82</v>
      </c>
      <c r="Z74" s="700"/>
      <c r="AA74" s="700"/>
      <c r="AB74" s="700"/>
      <c r="AC74" s="700"/>
      <c r="AD74" s="701"/>
      <c r="AE74" s="702" t="str">
        <f>'Tâches travaillées'!K36</f>
        <v>?</v>
      </c>
      <c r="AF74" s="703"/>
      <c r="AG74" s="703"/>
      <c r="AH74" s="703"/>
      <c r="AI74" s="703"/>
      <c r="AJ74" s="703"/>
      <c r="AK74" s="704"/>
      <c r="AL74" s="48"/>
      <c r="AM74" s="2"/>
      <c r="AN74" s="2"/>
      <c r="AO74" s="2"/>
      <c r="AP74" s="2"/>
      <c r="AQ74" s="2"/>
      <c r="AR74" s="2"/>
      <c r="AS74" s="2"/>
      <c r="AT74" s="55"/>
      <c r="AV74" s="75"/>
      <c r="AW74" s="75"/>
      <c r="AX74" s="75"/>
      <c r="AY74" s="75"/>
      <c r="AZ74" s="75"/>
      <c r="BA74" s="75"/>
      <c r="BB74" s="75"/>
      <c r="BC74" s="87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</row>
    <row r="75" spans="1:84" ht="10" customHeight="1" x14ac:dyDescent="0.2">
      <c r="B75" s="22"/>
      <c r="C75" s="40"/>
      <c r="D75" s="51"/>
      <c r="E75" s="52"/>
      <c r="F75" s="40"/>
      <c r="G75" s="2"/>
      <c r="H75" s="68"/>
      <c r="I75" s="68"/>
      <c r="J75" s="68"/>
      <c r="K75" s="68"/>
      <c r="L75" s="68"/>
      <c r="M75" s="352"/>
      <c r="N75" s="345"/>
      <c r="O75" s="345"/>
      <c r="P75" s="201"/>
      <c r="Q75" s="341"/>
      <c r="R75" s="338"/>
      <c r="S75" s="56"/>
      <c r="T75" s="56"/>
      <c r="U75" s="56"/>
      <c r="V75" s="339"/>
      <c r="W75" s="56"/>
      <c r="X75" s="56"/>
      <c r="Y75" s="56"/>
      <c r="Z75" s="67"/>
      <c r="AA75" s="67"/>
      <c r="AB75" s="67"/>
      <c r="AC75" s="67"/>
      <c r="AD75" s="67"/>
      <c r="AE75" s="67"/>
      <c r="AF75" s="67"/>
      <c r="AG75" s="67"/>
      <c r="AH75" s="67"/>
      <c r="AI75" s="53"/>
      <c r="AJ75" s="54"/>
      <c r="AK75" s="2"/>
      <c r="AL75" s="48"/>
      <c r="AM75" s="2"/>
      <c r="AN75" s="2"/>
      <c r="AO75" s="2"/>
      <c r="AP75" s="2"/>
      <c r="AQ75" s="2"/>
      <c r="AR75" s="2"/>
      <c r="AS75" s="2"/>
      <c r="AT75" s="55"/>
      <c r="AV75" s="75"/>
      <c r="AW75" s="75"/>
      <c r="AX75" s="69"/>
      <c r="AY75" s="69"/>
      <c r="AZ75" s="69"/>
      <c r="BA75" s="69"/>
      <c r="BB75" s="69"/>
      <c r="BC75" s="70"/>
    </row>
    <row r="76" spans="1:84" ht="50" customHeight="1" x14ac:dyDescent="0.2">
      <c r="B76" s="22"/>
      <c r="C76" s="40"/>
      <c r="D76" s="51"/>
      <c r="E76" s="52"/>
      <c r="F76" s="40"/>
      <c r="G76" s="2"/>
      <c r="H76" s="222"/>
      <c r="I76" s="222"/>
      <c r="J76" s="222"/>
      <c r="K76" s="222"/>
      <c r="L76" s="222"/>
      <c r="M76" s="222"/>
      <c r="N76" s="222"/>
      <c r="O76" s="222"/>
      <c r="R76" s="336"/>
      <c r="S76" s="56"/>
      <c r="T76" s="56"/>
      <c r="U76" s="56"/>
      <c r="V76" s="340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3"/>
      <c r="AJ76" s="54"/>
      <c r="AK76" s="2"/>
      <c r="AL76" s="48"/>
      <c r="AM76" s="2"/>
      <c r="AN76" s="2"/>
      <c r="AO76" s="2"/>
      <c r="AP76" s="2"/>
      <c r="AQ76" s="2"/>
      <c r="AR76" s="2"/>
      <c r="AS76" s="2"/>
      <c r="AT76" s="55"/>
      <c r="AV76" s="75"/>
      <c r="AW76" s="75"/>
      <c r="AX76" s="69"/>
      <c r="AY76" s="69"/>
      <c r="AZ76" s="69"/>
      <c r="BA76" s="69"/>
      <c r="BB76" s="69"/>
      <c r="BC76" s="70"/>
    </row>
    <row r="77" spans="1:84" ht="39" customHeight="1" x14ac:dyDescent="0.2">
      <c r="B77" s="22"/>
      <c r="C77" s="40"/>
      <c r="D77" s="41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R77" s="200"/>
      <c r="S77" s="201"/>
      <c r="T77" s="201"/>
      <c r="U77" s="201"/>
      <c r="V77" s="341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2"/>
      <c r="AO77" s="2"/>
      <c r="AP77" s="40"/>
      <c r="AQ77" s="40"/>
      <c r="AR77" s="40"/>
      <c r="AS77" s="40"/>
      <c r="AT77" s="23"/>
      <c r="AV77" s="46"/>
      <c r="AW77" s="46"/>
    </row>
    <row r="78" spans="1:84" s="26" customFormat="1" ht="15" customHeight="1" x14ac:dyDescent="0.2">
      <c r="B78" s="58"/>
      <c r="C78" s="86"/>
      <c r="D78" s="107"/>
      <c r="E78" s="86"/>
      <c r="F78" s="117"/>
      <c r="G78" s="2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  <c r="S78" s="671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9"/>
      <c r="AN78" s="2"/>
      <c r="AO78" s="2"/>
      <c r="AP78" s="2"/>
      <c r="AQ78" s="2"/>
      <c r="AR78" s="2"/>
      <c r="AS78" s="117"/>
      <c r="AT78" s="59"/>
      <c r="AV78" s="46"/>
      <c r="AW78" s="46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</row>
    <row r="79" spans="1:84" ht="10" customHeight="1" x14ac:dyDescent="0.3">
      <c r="B79" s="22"/>
      <c r="C79" s="105"/>
      <c r="D79" s="41"/>
      <c r="E79" s="40"/>
      <c r="F79" s="12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20"/>
      <c r="AT79" s="60"/>
      <c r="AV79" s="46"/>
      <c r="AW79" s="46"/>
    </row>
    <row r="80" spans="1:84" ht="10" customHeight="1" x14ac:dyDescent="0.3">
      <c r="B80" s="22"/>
      <c r="C80" s="105"/>
      <c r="D80" s="121"/>
      <c r="E80" s="105"/>
      <c r="F80" s="120"/>
      <c r="G80" s="120"/>
      <c r="H80" s="122"/>
      <c r="I80" s="122"/>
      <c r="J80" s="122"/>
      <c r="K80" s="122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2"/>
      <c r="Y80" s="122"/>
      <c r="Z80" s="122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3"/>
      <c r="AM80" s="123"/>
      <c r="AN80" s="40"/>
      <c r="AO80" s="40"/>
      <c r="AP80" s="123"/>
      <c r="AQ80" s="120"/>
      <c r="AR80" s="120"/>
      <c r="AS80" s="120"/>
      <c r="AT80" s="60"/>
      <c r="AV80" s="46"/>
      <c r="AW80" s="46"/>
    </row>
    <row r="81" spans="2:49" ht="25" customHeight="1" x14ac:dyDescent="0.3">
      <c r="B81" s="22"/>
      <c r="C81" s="40"/>
      <c r="D81" s="41"/>
      <c r="E81" s="40"/>
      <c r="F81" s="120"/>
      <c r="G81" s="120"/>
      <c r="H81" s="122"/>
      <c r="I81" s="122"/>
      <c r="J81" s="122"/>
      <c r="K81" s="122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2"/>
      <c r="Y81" s="122"/>
      <c r="Z81" s="122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3"/>
      <c r="AM81" s="123"/>
      <c r="AN81" s="40"/>
      <c r="AO81" s="40"/>
      <c r="AP81" s="123"/>
      <c r="AQ81" s="120"/>
      <c r="AR81" s="120"/>
      <c r="AS81" s="120"/>
      <c r="AT81" s="60"/>
      <c r="AV81" s="46"/>
      <c r="AW81" s="46"/>
    </row>
    <row r="82" spans="2:49" ht="15" customHeight="1" x14ac:dyDescent="0.2">
      <c r="B82" s="61"/>
      <c r="C82" s="62"/>
      <c r="D82" s="221"/>
      <c r="E82" s="62"/>
      <c r="F82" s="62"/>
      <c r="G82" s="575" t="str">
        <f>'Donnees Gen.'!R3</f>
        <v xml:space="preserve">Conception Thierry GÉRARD IEN-ET STI Design &amp; Métiers d'art  - Adaptation Didier Ramstein IEN STI - Version 1 • Avril 2021    </v>
      </c>
      <c r="H82" s="575"/>
      <c r="I82" s="575"/>
      <c r="J82" s="575"/>
      <c r="K82" s="575"/>
      <c r="L82" s="575"/>
      <c r="M82" s="575"/>
      <c r="N82" s="575"/>
      <c r="O82" s="575"/>
      <c r="P82" s="575"/>
      <c r="Q82" s="575"/>
      <c r="R82" s="575"/>
      <c r="S82" s="575"/>
      <c r="T82" s="575"/>
      <c r="U82" s="575"/>
      <c r="V82" s="575"/>
      <c r="W82" s="575"/>
      <c r="X82" s="575"/>
      <c r="Y82" s="575"/>
      <c r="Z82" s="575"/>
      <c r="AA82" s="575"/>
      <c r="AB82" s="575"/>
      <c r="AC82" s="575"/>
      <c r="AD82" s="575"/>
      <c r="AE82" s="575"/>
      <c r="AF82" s="575"/>
      <c r="AG82" s="575"/>
      <c r="AH82" s="575"/>
      <c r="AI82" s="575"/>
      <c r="AJ82" s="63"/>
      <c r="AK82" s="63"/>
      <c r="AL82" s="63"/>
      <c r="AM82" s="359"/>
      <c r="AN82" s="201"/>
      <c r="AO82" s="201"/>
      <c r="AP82" s="359"/>
      <c r="AQ82" s="62"/>
      <c r="AR82" s="62"/>
      <c r="AS82" s="62"/>
      <c r="AT82" s="64"/>
      <c r="AV82" s="46"/>
      <c r="AW82" s="46"/>
    </row>
    <row r="83" spans="2:49" x14ac:dyDescent="0.2">
      <c r="AN83" s="40"/>
      <c r="AO83" s="40"/>
      <c r="AV83" s="46"/>
      <c r="AW83" s="46"/>
    </row>
    <row r="84" spans="2:49" x14ac:dyDescent="0.2">
      <c r="AN84" s="2"/>
      <c r="AO84" s="2"/>
      <c r="AV84" s="46"/>
      <c r="AW84" s="46"/>
    </row>
    <row r="85" spans="2:49" x14ac:dyDescent="0.2">
      <c r="AN85" s="2"/>
      <c r="AO85" s="2"/>
      <c r="AV85" s="46"/>
      <c r="AW85" s="46"/>
    </row>
    <row r="86" spans="2:49" x14ac:dyDescent="0.2">
      <c r="AN86" s="2"/>
      <c r="AO86" s="2"/>
      <c r="AV86" s="46"/>
      <c r="AW86" s="46"/>
    </row>
    <row r="87" spans="2:49" x14ac:dyDescent="0.2">
      <c r="AN87" s="2"/>
      <c r="AO87" s="2"/>
      <c r="AV87" s="46"/>
      <c r="AW87" s="46"/>
    </row>
    <row r="88" spans="2:49" x14ac:dyDescent="0.2">
      <c r="AN88" s="2"/>
      <c r="AO88" s="2"/>
      <c r="AV88" s="46"/>
      <c r="AW88" s="46"/>
    </row>
    <row r="89" spans="2:49" x14ac:dyDescent="0.2">
      <c r="AN89" s="2"/>
      <c r="AO89" s="2"/>
      <c r="AV89" s="46"/>
      <c r="AW89" s="46"/>
    </row>
    <row r="90" spans="2:49" x14ac:dyDescent="0.2">
      <c r="AN90" s="2"/>
      <c r="AO90" s="2"/>
      <c r="AV90" s="46"/>
      <c r="AW90" s="46"/>
    </row>
    <row r="91" spans="2:49" x14ac:dyDescent="0.2">
      <c r="AN91" s="2"/>
      <c r="AO91" s="2"/>
      <c r="AV91" s="46"/>
      <c r="AW91" s="46"/>
    </row>
    <row r="92" spans="2:49" x14ac:dyDescent="0.2">
      <c r="AN92" s="2"/>
      <c r="AO92" s="2"/>
    </row>
    <row r="93" spans="2:49" x14ac:dyDescent="0.2">
      <c r="AN93" s="2"/>
      <c r="AO93" s="2"/>
    </row>
    <row r="94" spans="2:49" x14ac:dyDescent="0.2">
      <c r="AN94" s="2"/>
      <c r="AO94" s="2"/>
    </row>
    <row r="95" spans="2:49" x14ac:dyDescent="0.2">
      <c r="AN95" s="2"/>
      <c r="AO95" s="2"/>
    </row>
    <row r="96" spans="2:49" x14ac:dyDescent="0.2">
      <c r="AN96" s="2"/>
      <c r="AO96" s="2"/>
    </row>
    <row r="97" spans="40:41" x14ac:dyDescent="0.2">
      <c r="AN97" s="2"/>
      <c r="AO97" s="2"/>
    </row>
    <row r="98" spans="40:41" x14ac:dyDescent="0.2">
      <c r="AN98" s="2"/>
      <c r="AO98" s="2"/>
    </row>
    <row r="99" spans="40:41" x14ac:dyDescent="0.2">
      <c r="AN99" s="2"/>
      <c r="AO99" s="2"/>
    </row>
    <row r="100" spans="40:41" x14ac:dyDescent="0.2">
      <c r="AN100" s="2"/>
      <c r="AO100" s="2"/>
    </row>
    <row r="101" spans="40:41" x14ac:dyDescent="0.2">
      <c r="AN101" s="2"/>
      <c r="AO101" s="2"/>
    </row>
    <row r="102" spans="40:41" x14ac:dyDescent="0.2">
      <c r="AN102" s="2"/>
      <c r="AO102" s="2"/>
    </row>
    <row r="103" spans="40:41" x14ac:dyDescent="0.2">
      <c r="AN103" s="2"/>
      <c r="AO103" s="2"/>
    </row>
    <row r="104" spans="40:41" x14ac:dyDescent="0.2">
      <c r="AN104" s="2"/>
      <c r="AO104" s="2"/>
    </row>
    <row r="105" spans="40:41" x14ac:dyDescent="0.2">
      <c r="AN105" s="2"/>
      <c r="AO105" s="2"/>
    </row>
    <row r="106" spans="40:41" x14ac:dyDescent="0.2">
      <c r="AN106" s="2"/>
      <c r="AO106" s="2"/>
    </row>
    <row r="107" spans="40:41" x14ac:dyDescent="0.2">
      <c r="AN107" s="2"/>
      <c r="AO107" s="2"/>
    </row>
    <row r="108" spans="40:41" x14ac:dyDescent="0.2">
      <c r="AN108" s="2"/>
      <c r="AO108" s="2"/>
    </row>
    <row r="109" spans="40:41" x14ac:dyDescent="0.2">
      <c r="AN109" s="2"/>
      <c r="AO109" s="2"/>
    </row>
    <row r="110" spans="40:41" x14ac:dyDescent="0.2">
      <c r="AN110" s="2"/>
      <c r="AO110" s="2"/>
    </row>
    <row r="111" spans="40:41" x14ac:dyDescent="0.2">
      <c r="AN111" s="2"/>
      <c r="AO111" s="2"/>
    </row>
    <row r="112" spans="40:41" x14ac:dyDescent="0.2">
      <c r="AN112" s="2"/>
      <c r="AO112" s="2"/>
    </row>
    <row r="113" spans="40:41" x14ac:dyDescent="0.2">
      <c r="AN113" s="2"/>
      <c r="AO113" s="2"/>
    </row>
    <row r="114" spans="40:41" x14ac:dyDescent="0.2">
      <c r="AN114" s="2"/>
      <c r="AO114" s="2"/>
    </row>
    <row r="115" spans="40:41" x14ac:dyDescent="0.2">
      <c r="AN115" s="2"/>
      <c r="AO115" s="2"/>
    </row>
    <row r="116" spans="40:41" x14ac:dyDescent="0.2">
      <c r="AN116" s="2"/>
      <c r="AO116" s="2"/>
    </row>
    <row r="117" spans="40:41" x14ac:dyDescent="0.2">
      <c r="AN117" s="2"/>
      <c r="AO117" s="2"/>
    </row>
    <row r="118" spans="40:41" x14ac:dyDescent="0.2">
      <c r="AN118" s="2"/>
      <c r="AO118" s="2"/>
    </row>
    <row r="119" spans="40:41" x14ac:dyDescent="0.2">
      <c r="AN119" s="2"/>
      <c r="AO119" s="2"/>
    </row>
    <row r="120" spans="40:41" x14ac:dyDescent="0.2">
      <c r="AN120" s="2"/>
      <c r="AO120" s="2"/>
    </row>
    <row r="121" spans="40:41" x14ac:dyDescent="0.2">
      <c r="AN121" s="2"/>
      <c r="AO121" s="2"/>
    </row>
    <row r="122" spans="40:41" x14ac:dyDescent="0.2">
      <c r="AN122" s="2"/>
      <c r="AO122" s="2"/>
    </row>
    <row r="123" spans="40:41" x14ac:dyDescent="0.2">
      <c r="AN123" s="2"/>
      <c r="AO123" s="2"/>
    </row>
    <row r="124" spans="40:41" x14ac:dyDescent="0.2">
      <c r="AN124" s="2"/>
      <c r="AO124" s="2"/>
    </row>
    <row r="125" spans="40:41" x14ac:dyDescent="0.2">
      <c r="AN125" s="2"/>
      <c r="AO125" s="2"/>
    </row>
    <row r="126" spans="40:41" x14ac:dyDescent="0.2">
      <c r="AN126" s="40"/>
      <c r="AO126" s="40"/>
    </row>
    <row r="127" spans="40:41" x14ac:dyDescent="0.2">
      <c r="AN127" s="2"/>
      <c r="AO127" s="2"/>
    </row>
    <row r="128" spans="40:41" x14ac:dyDescent="0.2">
      <c r="AN128" s="2"/>
      <c r="AO128" s="2"/>
    </row>
    <row r="129" spans="40:41" x14ac:dyDescent="0.2">
      <c r="AN129" s="123"/>
      <c r="AO129" s="123"/>
    </row>
    <row r="130" spans="40:41" x14ac:dyDescent="0.2">
      <c r="AN130" s="123"/>
      <c r="AO130" s="123"/>
    </row>
    <row r="131" spans="40:41" x14ac:dyDescent="0.2">
      <c r="AN131" s="62"/>
      <c r="AO131" s="62"/>
    </row>
    <row r="1047960" spans="5:5" s="14" customFormat="1" x14ac:dyDescent="0.2">
      <c r="E1047960" s="65"/>
    </row>
  </sheetData>
  <sheetProtection selectLockedCells="1"/>
  <mergeCells count="98">
    <mergeCell ref="C57:D57"/>
    <mergeCell ref="E58:G60"/>
    <mergeCell ref="H58:I60"/>
    <mergeCell ref="K58:AA60"/>
    <mergeCell ref="AE58:AH58"/>
    <mergeCell ref="AC59:AC60"/>
    <mergeCell ref="Y74:AD74"/>
    <mergeCell ref="AE72:AK72"/>
    <mergeCell ref="AE74:AK74"/>
    <mergeCell ref="I72:O72"/>
    <mergeCell ref="E72:H72"/>
    <mergeCell ref="Y72:AD72"/>
    <mergeCell ref="AE43:AH43"/>
    <mergeCell ref="H44:I44"/>
    <mergeCell ref="K44:AA44"/>
    <mergeCell ref="AE44:AH44"/>
    <mergeCell ref="H46:I46"/>
    <mergeCell ref="K46:AA46"/>
    <mergeCell ref="H19:J19"/>
    <mergeCell ref="H52:I52"/>
    <mergeCell ref="K52:AA52"/>
    <mergeCell ref="AE52:AH52"/>
    <mergeCell ref="H47:I47"/>
    <mergeCell ref="K47:AA47"/>
    <mergeCell ref="AE47:AH47"/>
    <mergeCell ref="H45:I45"/>
    <mergeCell ref="K45:AA45"/>
    <mergeCell ref="AE45:AH45"/>
    <mergeCell ref="K41:AA41"/>
    <mergeCell ref="H42:I42"/>
    <mergeCell ref="AE42:AH42"/>
    <mergeCell ref="H40:I40"/>
    <mergeCell ref="K40:AA40"/>
    <mergeCell ref="AE51:AH51"/>
    <mergeCell ref="AE49:AH49"/>
    <mergeCell ref="H50:I50"/>
    <mergeCell ref="K50:AA50"/>
    <mergeCell ref="AE50:AH50"/>
    <mergeCell ref="E67:E68"/>
    <mergeCell ref="F63:G63"/>
    <mergeCell ref="H63:I63"/>
    <mergeCell ref="K63:AA63"/>
    <mergeCell ref="AE63:AH63"/>
    <mergeCell ref="F62:G62"/>
    <mergeCell ref="H62:I62"/>
    <mergeCell ref="K62:AA62"/>
    <mergeCell ref="AE62:AH62"/>
    <mergeCell ref="K42:AA42"/>
    <mergeCell ref="H51:I51"/>
    <mergeCell ref="K51:AA51"/>
    <mergeCell ref="H49:I49"/>
    <mergeCell ref="K49:AA49"/>
    <mergeCell ref="H43:I43"/>
    <mergeCell ref="K43:AA43"/>
    <mergeCell ref="H78:S78"/>
    <mergeCell ref="G82:AI82"/>
    <mergeCell ref="H33:I33"/>
    <mergeCell ref="E70:AK70"/>
    <mergeCell ref="H48:I48"/>
    <mergeCell ref="K48:AA48"/>
    <mergeCell ref="AE48:AH48"/>
    <mergeCell ref="AE41:AH41"/>
    <mergeCell ref="H39:I39"/>
    <mergeCell ref="K39:AA39"/>
    <mergeCell ref="AE39:AH39"/>
    <mergeCell ref="G67:AK68"/>
    <mergeCell ref="E35:G37"/>
    <mergeCell ref="AE40:AH40"/>
    <mergeCell ref="H41:I41"/>
    <mergeCell ref="H56:I56"/>
    <mergeCell ref="E12:E13"/>
    <mergeCell ref="G12:AK13"/>
    <mergeCell ref="G3:AP3"/>
    <mergeCell ref="B7:E7"/>
    <mergeCell ref="H7:U7"/>
    <mergeCell ref="Y7:AH7"/>
    <mergeCell ref="G8:N8"/>
    <mergeCell ref="H15:T15"/>
    <mergeCell ref="H17:J17"/>
    <mergeCell ref="K17:R17"/>
    <mergeCell ref="T17:W17"/>
    <mergeCell ref="X17:Z17"/>
    <mergeCell ref="AI17:AJ17"/>
    <mergeCell ref="E26:E27"/>
    <mergeCell ref="C34:D34"/>
    <mergeCell ref="H35:I37"/>
    <mergeCell ref="K35:AA37"/>
    <mergeCell ref="AE35:AH35"/>
    <mergeCell ref="AC36:AC37"/>
    <mergeCell ref="G26:R27"/>
    <mergeCell ref="K19:R19"/>
    <mergeCell ref="H21:L21"/>
    <mergeCell ref="M21:U21"/>
    <mergeCell ref="X21:Y21"/>
    <mergeCell ref="Z21:AA21"/>
    <mergeCell ref="H23:K23"/>
    <mergeCell ref="L23:U23"/>
    <mergeCell ref="H24:K24"/>
  </mergeCells>
  <conditionalFormatting sqref="BD39 BD55 BD53">
    <cfRule type="cellIs" dxfId="633" priority="3972" operator="between">
      <formula>15</formula>
      <formula>20</formula>
    </cfRule>
    <cfRule type="cellIs" dxfId="632" priority="3973" operator="between">
      <formula>10</formula>
      <formula>14.999</formula>
    </cfRule>
    <cfRule type="cellIs" dxfId="631" priority="3974" operator="between">
      <formula>5</formula>
      <formula>9.999</formula>
    </cfRule>
    <cfRule type="cellIs" dxfId="630" priority="3975" operator="between">
      <formula>0</formula>
      <formula>4.999</formula>
    </cfRule>
  </conditionalFormatting>
  <conditionalFormatting sqref="BE39 BE55">
    <cfRule type="cellIs" dxfId="629" priority="3967" operator="greaterThan">
      <formula>3</formula>
    </cfRule>
    <cfRule type="cellIs" dxfId="628" priority="3968" operator="lessThan">
      <formula>1</formula>
    </cfRule>
    <cfRule type="cellIs" dxfId="627" priority="3969" operator="equal">
      <formula>3</formula>
    </cfRule>
    <cfRule type="cellIs" dxfId="626" priority="3970" operator="equal">
      <formula>2</formula>
    </cfRule>
    <cfRule type="cellIs" dxfId="625" priority="3971" operator="equal">
      <formula>#REF!</formula>
    </cfRule>
  </conditionalFormatting>
  <conditionalFormatting sqref="S6">
    <cfRule type="beginsWith" dxfId="624" priority="3966" operator="beginsWith" text="?">
      <formula>LEFT(S6,LEN("?"))="?"</formula>
    </cfRule>
  </conditionalFormatting>
  <conditionalFormatting sqref="O6 S6">
    <cfRule type="beginsWith" dxfId="623" priority="3965" operator="beginsWith" text="...">
      <formula>LEFT(O6,LEN("..."))="..."</formula>
    </cfRule>
  </conditionalFormatting>
  <conditionalFormatting sqref="AE55:AH55">
    <cfRule type="containsText" dxfId="622" priority="3961" operator="containsText" text="ggggggggggggggg">
      <formula>NOT(ISERROR(SEARCH("ggggggggggggggg",AE55)))</formula>
    </cfRule>
    <cfRule type="containsText" dxfId="621" priority="3962" operator="containsText" text="gggggggggg">
      <formula>NOT(ISERROR(SEARCH("gggggggggg",AE55)))</formula>
    </cfRule>
    <cfRule type="containsText" dxfId="620" priority="3963" operator="containsText" text="ggggg">
      <formula>NOT(ISERROR(SEARCH("ggggg",AE55)))</formula>
    </cfRule>
    <cfRule type="containsText" dxfId="619" priority="3964" operator="containsText" text="g">
      <formula>NOT(ISERROR(SEARCH("g",AE55)))</formula>
    </cfRule>
  </conditionalFormatting>
  <conditionalFormatting sqref="AQ34:AQ38 AJ55">
    <cfRule type="cellIs" dxfId="618" priority="3957" operator="between">
      <formula>15</formula>
      <formula>20</formula>
    </cfRule>
    <cfRule type="cellIs" dxfId="617" priority="3958" operator="between">
      <formula>10</formula>
      <formula>14.999</formula>
    </cfRule>
    <cfRule type="cellIs" dxfId="616" priority="3959" operator="between">
      <formula>5</formula>
      <formula>9.999</formula>
    </cfRule>
    <cfRule type="cellIs" dxfId="615" priority="3960" operator="between">
      <formula>0.001</formula>
      <formula>4.999</formula>
    </cfRule>
  </conditionalFormatting>
  <conditionalFormatting sqref="BD40">
    <cfRule type="cellIs" dxfId="614" priority="3953" operator="between">
      <formula>15</formula>
      <formula>20</formula>
    </cfRule>
    <cfRule type="cellIs" dxfId="613" priority="3954" operator="between">
      <formula>10</formula>
      <formula>14.999</formula>
    </cfRule>
    <cfRule type="cellIs" dxfId="612" priority="3955" operator="between">
      <formula>5</formula>
      <formula>9.999</formula>
    </cfRule>
    <cfRule type="cellIs" dxfId="611" priority="3956" operator="between">
      <formula>0</formula>
      <formula>4.999</formula>
    </cfRule>
  </conditionalFormatting>
  <conditionalFormatting sqref="BE40">
    <cfRule type="cellIs" dxfId="610" priority="3948" operator="greaterThan">
      <formula>3</formula>
    </cfRule>
    <cfRule type="cellIs" dxfId="609" priority="3949" operator="lessThan">
      <formula>1</formula>
    </cfRule>
    <cfRule type="cellIs" dxfId="608" priority="3950" operator="equal">
      <formula>3</formula>
    </cfRule>
    <cfRule type="cellIs" dxfId="607" priority="3951" operator="equal">
      <formula>2</formula>
    </cfRule>
    <cfRule type="cellIs" dxfId="606" priority="3952" operator="equal">
      <formula>#REF!</formula>
    </cfRule>
  </conditionalFormatting>
  <conditionalFormatting sqref="BD41">
    <cfRule type="cellIs" dxfId="605" priority="3944" operator="between">
      <formula>15</formula>
      <formula>20</formula>
    </cfRule>
    <cfRule type="cellIs" dxfId="604" priority="3945" operator="between">
      <formula>10</formula>
      <formula>14.999</formula>
    </cfRule>
    <cfRule type="cellIs" dxfId="603" priority="3946" operator="between">
      <formula>5</formula>
      <formula>9.999</formula>
    </cfRule>
    <cfRule type="cellIs" dxfId="602" priority="3947" operator="between">
      <formula>0</formula>
      <formula>4.999</formula>
    </cfRule>
  </conditionalFormatting>
  <conditionalFormatting sqref="BE41">
    <cfRule type="cellIs" dxfId="601" priority="3939" operator="greaterThan">
      <formula>3</formula>
    </cfRule>
    <cfRule type="cellIs" dxfId="600" priority="3940" operator="lessThan">
      <formula>1</formula>
    </cfRule>
    <cfRule type="cellIs" dxfId="599" priority="3941" operator="equal">
      <formula>3</formula>
    </cfRule>
    <cfRule type="cellIs" dxfId="598" priority="3942" operator="equal">
      <formula>2</formula>
    </cfRule>
    <cfRule type="cellIs" dxfId="597" priority="3943" operator="equal">
      <formula>#REF!</formula>
    </cfRule>
  </conditionalFormatting>
  <conditionalFormatting sqref="BD42">
    <cfRule type="cellIs" dxfId="596" priority="3935" operator="between">
      <formula>15</formula>
      <formula>20</formula>
    </cfRule>
    <cfRule type="cellIs" dxfId="595" priority="3936" operator="between">
      <formula>10</formula>
      <formula>14.999</formula>
    </cfRule>
    <cfRule type="cellIs" dxfId="594" priority="3937" operator="between">
      <formula>5</formula>
      <formula>9.999</formula>
    </cfRule>
    <cfRule type="cellIs" dxfId="593" priority="3938" operator="between">
      <formula>0</formula>
      <formula>4.999</formula>
    </cfRule>
  </conditionalFormatting>
  <conditionalFormatting sqref="BE42">
    <cfRule type="cellIs" dxfId="592" priority="3930" operator="greaterThan">
      <formula>3</formula>
    </cfRule>
    <cfRule type="cellIs" dxfId="591" priority="3931" operator="lessThan">
      <formula>1</formula>
    </cfRule>
    <cfRule type="cellIs" dxfId="590" priority="3932" operator="equal">
      <formula>3</formula>
    </cfRule>
    <cfRule type="cellIs" dxfId="589" priority="3933" operator="equal">
      <formula>2</formula>
    </cfRule>
    <cfRule type="cellIs" dxfId="588" priority="3934" operator="equal">
      <formula>#REF!</formula>
    </cfRule>
  </conditionalFormatting>
  <conditionalFormatting sqref="AQ34:AQ38">
    <cfRule type="beginsWith" dxfId="587" priority="3928" operator="beginsWith" text="?">
      <formula>LEFT(AQ34,LEN("?"))="?"</formula>
    </cfRule>
    <cfRule type="beginsWith" dxfId="586" priority="3929" operator="beginsWith" text="Néant">
      <formula>LEFT(AQ34,LEN("Néant"))="Néant"</formula>
    </cfRule>
  </conditionalFormatting>
  <conditionalFormatting sqref="AQ34:AQ38">
    <cfRule type="cellIs" dxfId="585" priority="3925" operator="equal">
      <formula>3</formula>
    </cfRule>
    <cfRule type="cellIs" dxfId="584" priority="3926" operator="equal">
      <formula>2</formula>
    </cfRule>
    <cfRule type="cellIs" dxfId="583" priority="3927" operator="equal">
      <formula>1</formula>
    </cfRule>
  </conditionalFormatting>
  <conditionalFormatting sqref="BD43">
    <cfRule type="cellIs" dxfId="582" priority="3921" operator="between">
      <formula>15</formula>
      <formula>20</formula>
    </cfRule>
    <cfRule type="cellIs" dxfId="581" priority="3922" operator="between">
      <formula>10</formula>
      <formula>14.999</formula>
    </cfRule>
    <cfRule type="cellIs" dxfId="580" priority="3923" operator="between">
      <formula>5</formula>
      <formula>9.999</formula>
    </cfRule>
    <cfRule type="cellIs" dxfId="579" priority="3924" operator="between">
      <formula>0</formula>
      <formula>4.999</formula>
    </cfRule>
  </conditionalFormatting>
  <conditionalFormatting sqref="BE43">
    <cfRule type="cellIs" dxfId="578" priority="3916" operator="greaterThan">
      <formula>3</formula>
    </cfRule>
    <cfRule type="cellIs" dxfId="577" priority="3917" operator="lessThan">
      <formula>1</formula>
    </cfRule>
    <cfRule type="cellIs" dxfId="576" priority="3918" operator="equal">
      <formula>3</formula>
    </cfRule>
    <cfRule type="cellIs" dxfId="575" priority="3919" operator="equal">
      <formula>2</formula>
    </cfRule>
    <cfRule type="cellIs" dxfId="574" priority="3920" operator="equal">
      <formula>#REF!</formula>
    </cfRule>
  </conditionalFormatting>
  <conditionalFormatting sqref="BD44">
    <cfRule type="cellIs" dxfId="573" priority="3903" operator="between">
      <formula>15</formula>
      <formula>20</formula>
    </cfRule>
    <cfRule type="cellIs" dxfId="572" priority="3904" operator="between">
      <formula>10</formula>
      <formula>14.999</formula>
    </cfRule>
    <cfRule type="cellIs" dxfId="571" priority="3905" operator="between">
      <formula>5</formula>
      <formula>9.999</formula>
    </cfRule>
    <cfRule type="cellIs" dxfId="570" priority="3906" operator="between">
      <formula>0</formula>
      <formula>4.999</formula>
    </cfRule>
  </conditionalFormatting>
  <conditionalFormatting sqref="BE44">
    <cfRule type="cellIs" dxfId="569" priority="3898" operator="greaterThan">
      <formula>3</formula>
    </cfRule>
    <cfRule type="cellIs" dxfId="568" priority="3899" operator="lessThan">
      <formula>1</formula>
    </cfRule>
    <cfRule type="cellIs" dxfId="567" priority="3900" operator="equal">
      <formula>3</formula>
    </cfRule>
    <cfRule type="cellIs" dxfId="566" priority="3901" operator="equal">
      <formula>2</formula>
    </cfRule>
    <cfRule type="cellIs" dxfId="565" priority="3902" operator="equal">
      <formula>#REF!</formula>
    </cfRule>
  </conditionalFormatting>
  <conditionalFormatting sqref="BD45">
    <cfRule type="cellIs" dxfId="564" priority="3894" operator="between">
      <formula>15</formula>
      <formula>20</formula>
    </cfRule>
    <cfRule type="cellIs" dxfId="563" priority="3895" operator="between">
      <formula>10</formula>
      <formula>14.999</formula>
    </cfRule>
    <cfRule type="cellIs" dxfId="562" priority="3896" operator="between">
      <formula>5</formula>
      <formula>9.999</formula>
    </cfRule>
    <cfRule type="cellIs" dxfId="561" priority="3897" operator="between">
      <formula>0</formula>
      <formula>4.999</formula>
    </cfRule>
  </conditionalFormatting>
  <conditionalFormatting sqref="BE45">
    <cfRule type="cellIs" dxfId="560" priority="3889" operator="greaterThan">
      <formula>3</formula>
    </cfRule>
    <cfRule type="cellIs" dxfId="559" priority="3890" operator="lessThan">
      <formula>1</formula>
    </cfRule>
    <cfRule type="cellIs" dxfId="558" priority="3891" operator="equal">
      <formula>3</formula>
    </cfRule>
    <cfRule type="cellIs" dxfId="557" priority="3892" operator="equal">
      <formula>2</formula>
    </cfRule>
    <cfRule type="cellIs" dxfId="556" priority="3893" operator="equal">
      <formula>#REF!</formula>
    </cfRule>
  </conditionalFormatting>
  <conditionalFormatting sqref="BD46">
    <cfRule type="cellIs" dxfId="555" priority="3858" operator="between">
      <formula>15</formula>
      <formula>20</formula>
    </cfRule>
    <cfRule type="cellIs" dxfId="554" priority="3859" operator="between">
      <formula>10</formula>
      <formula>14.999</formula>
    </cfRule>
    <cfRule type="cellIs" dxfId="553" priority="3860" operator="between">
      <formula>5</formula>
      <formula>9.999</formula>
    </cfRule>
    <cfRule type="cellIs" dxfId="552" priority="3861" operator="between">
      <formula>0</formula>
      <formula>4.999</formula>
    </cfRule>
  </conditionalFormatting>
  <conditionalFormatting sqref="BE46">
    <cfRule type="cellIs" dxfId="551" priority="3853" operator="greaterThan">
      <formula>3</formula>
    </cfRule>
    <cfRule type="cellIs" dxfId="550" priority="3854" operator="lessThan">
      <formula>1</formula>
    </cfRule>
    <cfRule type="cellIs" dxfId="549" priority="3855" operator="equal">
      <formula>3</formula>
    </cfRule>
    <cfRule type="cellIs" dxfId="548" priority="3856" operator="equal">
      <formula>2</formula>
    </cfRule>
    <cfRule type="cellIs" dxfId="547" priority="3857" operator="equal">
      <formula>#REF!</formula>
    </cfRule>
  </conditionalFormatting>
  <conditionalFormatting sqref="BD47">
    <cfRule type="cellIs" dxfId="546" priority="3831" operator="between">
      <formula>15</formula>
      <formula>20</formula>
    </cfRule>
    <cfRule type="cellIs" dxfId="545" priority="3832" operator="between">
      <formula>10</formula>
      <formula>14.999</formula>
    </cfRule>
    <cfRule type="cellIs" dxfId="544" priority="3833" operator="between">
      <formula>5</formula>
      <formula>9.999</formula>
    </cfRule>
    <cfRule type="cellIs" dxfId="543" priority="3834" operator="between">
      <formula>0</formula>
      <formula>4.999</formula>
    </cfRule>
  </conditionalFormatting>
  <conditionalFormatting sqref="BE47">
    <cfRule type="cellIs" dxfId="542" priority="3826" operator="greaterThan">
      <formula>3</formula>
    </cfRule>
    <cfRule type="cellIs" dxfId="541" priority="3827" operator="lessThan">
      <formula>1</formula>
    </cfRule>
    <cfRule type="cellIs" dxfId="540" priority="3828" operator="equal">
      <formula>3</formula>
    </cfRule>
    <cfRule type="cellIs" dxfId="539" priority="3829" operator="equal">
      <formula>2</formula>
    </cfRule>
    <cfRule type="cellIs" dxfId="538" priority="3830" operator="equal">
      <formula>#REF!</formula>
    </cfRule>
  </conditionalFormatting>
  <conditionalFormatting sqref="BD48">
    <cfRule type="cellIs" dxfId="537" priority="3822" operator="between">
      <formula>15</formula>
      <formula>20</formula>
    </cfRule>
    <cfRule type="cellIs" dxfId="536" priority="3823" operator="between">
      <formula>10</formula>
      <formula>14.999</formula>
    </cfRule>
    <cfRule type="cellIs" dxfId="535" priority="3824" operator="between">
      <formula>5</formula>
      <formula>9.999</formula>
    </cfRule>
    <cfRule type="cellIs" dxfId="534" priority="3825" operator="between">
      <formula>0</formula>
      <formula>4.999</formula>
    </cfRule>
  </conditionalFormatting>
  <conditionalFormatting sqref="BE48">
    <cfRule type="cellIs" dxfId="533" priority="3817" operator="greaterThan">
      <formula>3</formula>
    </cfRule>
    <cfRule type="cellIs" dxfId="532" priority="3818" operator="lessThan">
      <formula>1</formula>
    </cfRule>
    <cfRule type="cellIs" dxfId="531" priority="3819" operator="equal">
      <formula>3</formula>
    </cfRule>
    <cfRule type="cellIs" dxfId="530" priority="3820" operator="equal">
      <formula>2</formula>
    </cfRule>
    <cfRule type="cellIs" dxfId="529" priority="3821" operator="equal">
      <formula>#REF!</formula>
    </cfRule>
  </conditionalFormatting>
  <conditionalFormatting sqref="BD51">
    <cfRule type="cellIs" dxfId="528" priority="3813" operator="between">
      <formula>15</formula>
      <formula>20</formula>
    </cfRule>
    <cfRule type="cellIs" dxfId="527" priority="3814" operator="between">
      <formula>10</formula>
      <formula>14.999</formula>
    </cfRule>
    <cfRule type="cellIs" dxfId="526" priority="3815" operator="between">
      <formula>5</formula>
      <formula>9.999</formula>
    </cfRule>
    <cfRule type="cellIs" dxfId="525" priority="3816" operator="between">
      <formula>0</formula>
      <formula>4.999</formula>
    </cfRule>
  </conditionalFormatting>
  <conditionalFormatting sqref="BE51">
    <cfRule type="cellIs" dxfId="524" priority="3808" operator="greaterThan">
      <formula>3</formula>
    </cfRule>
    <cfRule type="cellIs" dxfId="523" priority="3809" operator="lessThan">
      <formula>1</formula>
    </cfRule>
    <cfRule type="cellIs" dxfId="522" priority="3810" operator="equal">
      <formula>3</formula>
    </cfRule>
    <cfRule type="cellIs" dxfId="521" priority="3811" operator="equal">
      <formula>2</formula>
    </cfRule>
    <cfRule type="cellIs" dxfId="520" priority="3812" operator="equal">
      <formula>#REF!</formula>
    </cfRule>
  </conditionalFormatting>
  <conditionalFormatting sqref="BD52">
    <cfRule type="cellIs" dxfId="519" priority="3804" operator="between">
      <formula>15</formula>
      <formula>20</formula>
    </cfRule>
    <cfRule type="cellIs" dxfId="518" priority="3805" operator="between">
      <formula>10</formula>
      <formula>14.999</formula>
    </cfRule>
    <cfRule type="cellIs" dxfId="517" priority="3806" operator="between">
      <formula>5</formula>
      <formula>9.999</formula>
    </cfRule>
    <cfRule type="cellIs" dxfId="516" priority="3807" operator="between">
      <formula>0</formula>
      <formula>4.999</formula>
    </cfRule>
  </conditionalFormatting>
  <conditionalFormatting sqref="BE52">
    <cfRule type="cellIs" dxfId="515" priority="3799" operator="greaterThan">
      <formula>3</formula>
    </cfRule>
    <cfRule type="cellIs" dxfId="514" priority="3800" operator="lessThan">
      <formula>1</formula>
    </cfRule>
    <cfRule type="cellIs" dxfId="513" priority="3801" operator="equal">
      <formula>3</formula>
    </cfRule>
    <cfRule type="cellIs" dxfId="512" priority="3802" operator="equal">
      <formula>2</formula>
    </cfRule>
    <cfRule type="cellIs" dxfId="511" priority="3803" operator="equal">
      <formula>#REF!</formula>
    </cfRule>
  </conditionalFormatting>
  <conditionalFormatting sqref="BE53">
    <cfRule type="cellIs" dxfId="510" priority="3709" operator="greaterThan">
      <formula>3</formula>
    </cfRule>
    <cfRule type="cellIs" dxfId="509" priority="3710" operator="lessThan">
      <formula>1</formula>
    </cfRule>
    <cfRule type="cellIs" dxfId="508" priority="3711" operator="equal">
      <formula>3</formula>
    </cfRule>
    <cfRule type="cellIs" dxfId="507" priority="3712" operator="equal">
      <formula>2</formula>
    </cfRule>
    <cfRule type="cellIs" dxfId="506" priority="3713" operator="equal">
      <formula>#REF!</formula>
    </cfRule>
  </conditionalFormatting>
  <conditionalFormatting sqref="BD54">
    <cfRule type="cellIs" dxfId="505" priority="3678" operator="between">
      <formula>15</formula>
      <formula>20</formula>
    </cfRule>
    <cfRule type="cellIs" dxfId="504" priority="3679" operator="between">
      <formula>10</formula>
      <formula>14.999</formula>
    </cfRule>
    <cfRule type="cellIs" dxfId="503" priority="3680" operator="between">
      <formula>5</formula>
      <formula>9.999</formula>
    </cfRule>
    <cfRule type="cellIs" dxfId="502" priority="3681" operator="between">
      <formula>0</formula>
      <formula>4.999</formula>
    </cfRule>
  </conditionalFormatting>
  <conditionalFormatting sqref="BE54">
    <cfRule type="cellIs" dxfId="501" priority="3673" operator="greaterThan">
      <formula>3</formula>
    </cfRule>
    <cfRule type="cellIs" dxfId="500" priority="3674" operator="lessThan">
      <formula>1</formula>
    </cfRule>
    <cfRule type="cellIs" dxfId="499" priority="3675" operator="equal">
      <formula>3</formula>
    </cfRule>
    <cfRule type="cellIs" dxfId="498" priority="3676" operator="equal">
      <formula>2</formula>
    </cfRule>
    <cfRule type="cellIs" dxfId="497" priority="3677" operator="equal">
      <formula>#REF!</formula>
    </cfRule>
  </conditionalFormatting>
  <conditionalFormatting sqref="AP7:AR7 AI7:AM7">
    <cfRule type="containsBlanks" dxfId="496" priority="3571">
      <formula>LEN(TRIM(AI7))=0</formula>
    </cfRule>
  </conditionalFormatting>
  <conditionalFormatting sqref="K53:AA53">
    <cfRule type="cellIs" dxfId="495" priority="3565" operator="equal">
      <formula>0</formula>
    </cfRule>
    <cfRule type="beginsWith" dxfId="494" priority="3566" operator="beginsWith" text="?">
      <formula>LEFT(K53,LEN("?"))="?"</formula>
    </cfRule>
  </conditionalFormatting>
  <conditionalFormatting sqref="H53:J53">
    <cfRule type="beginsWith" dxfId="493" priority="3516" operator="beginsWith" text="A3">
      <formula>LEFT(H53,LEN("A3"))="A3"</formula>
    </cfRule>
    <cfRule type="beginsWith" dxfId="492" priority="3517" operator="beginsWith" text="A2">
      <formula>LEFT(H53,LEN("A2"))="A2"</formula>
    </cfRule>
    <cfRule type="beginsWith" dxfId="491" priority="3518" operator="beginsWith" text="A1">
      <formula>LEFT(H53,LEN("A1"))="A1"</formula>
    </cfRule>
  </conditionalFormatting>
  <conditionalFormatting sqref="H53:I53">
    <cfRule type="containsBlanks" dxfId="490" priority="3514">
      <formula>LEN(TRIM(H53))=0</formula>
    </cfRule>
    <cfRule type="beginsWith" dxfId="489" priority="3515" operator="beginsWith" text="?">
      <formula>LEFT(H53,LEN("?"))="?"</formula>
    </cfRule>
  </conditionalFormatting>
  <conditionalFormatting sqref="AC53">
    <cfRule type="beginsWith" dxfId="488" priority="3501" operator="beginsWith" text="A3">
      <formula>LEFT(AC53,LEN("A3"))="A3"</formula>
    </cfRule>
    <cfRule type="beginsWith" dxfId="487" priority="3502" operator="beginsWith" text="A2">
      <formula>LEFT(AC53,LEN("A2"))="A2"</formula>
    </cfRule>
    <cfRule type="beginsWith" dxfId="486" priority="3503" operator="beginsWith" text="A1">
      <formula>LEFT(AC53,LEN("A1"))="A1"</formula>
    </cfRule>
  </conditionalFormatting>
  <conditionalFormatting sqref="AC53">
    <cfRule type="containsBlanks" dxfId="485" priority="3499">
      <formula>LEN(TRIM(AC53))=0</formula>
    </cfRule>
    <cfRule type="beginsWith" dxfId="484" priority="3500" operator="beginsWith" text="?">
      <formula>LEFT(AC53,LEN("?"))="?"</formula>
    </cfRule>
  </conditionalFormatting>
  <conditionalFormatting sqref="J39">
    <cfRule type="beginsWith" dxfId="483" priority="2801" operator="beginsWith" text="A3">
      <formula>LEFT(J39,LEN("A3"))="A3"</formula>
    </cfRule>
    <cfRule type="beginsWith" dxfId="482" priority="2802" operator="beginsWith" text="A2">
      <formula>LEFT(J39,LEN("A2"))="A2"</formula>
    </cfRule>
    <cfRule type="beginsWith" dxfId="481" priority="2803" operator="beginsWith" text="A1">
      <formula>LEFT(J39,LEN("A1"))="A1"</formula>
    </cfRule>
  </conditionalFormatting>
  <conditionalFormatting sqref="J40">
    <cfRule type="beginsWith" dxfId="480" priority="2804" operator="beginsWith" text="A3">
      <formula>LEFT(J40,LEN("A3"))="A3"</formula>
    </cfRule>
    <cfRule type="beginsWith" dxfId="479" priority="2805" operator="beginsWith" text="A2">
      <formula>LEFT(J40,LEN("A2"))="A2"</formula>
    </cfRule>
    <cfRule type="beginsWith" dxfId="478" priority="2806" operator="beginsWith" text="A1">
      <formula>LEFT(J40,LEN("A1"))="A1"</formula>
    </cfRule>
  </conditionalFormatting>
  <conditionalFormatting sqref="J42">
    <cfRule type="beginsWith" dxfId="477" priority="2810" operator="beginsWith" text="A3">
      <formula>LEFT(J42,LEN("A3"))="A3"</formula>
    </cfRule>
    <cfRule type="beginsWith" dxfId="476" priority="2811" operator="beginsWith" text="A2">
      <formula>LEFT(J42,LEN("A2"))="A2"</formula>
    </cfRule>
    <cfRule type="beginsWith" dxfId="475" priority="2812" operator="beginsWith" text="A1">
      <formula>LEFT(J42,LEN("A1"))="A1"</formula>
    </cfRule>
  </conditionalFormatting>
  <conditionalFormatting sqref="J41">
    <cfRule type="beginsWith" dxfId="474" priority="2807" operator="beginsWith" text="A3">
      <formula>LEFT(J41,LEN("A3"))="A3"</formula>
    </cfRule>
    <cfRule type="beginsWith" dxfId="473" priority="2808" operator="beginsWith" text="A2">
      <formula>LEFT(J41,LEN("A2"))="A2"</formula>
    </cfRule>
    <cfRule type="beginsWith" dxfId="472" priority="2809" operator="beginsWith" text="A1">
      <formula>LEFT(J41,LEN("A1"))="A1"</formula>
    </cfRule>
  </conditionalFormatting>
  <conditionalFormatting sqref="J44">
    <cfRule type="beginsWith" dxfId="471" priority="2768" operator="beginsWith" text="A3">
      <formula>LEFT(J44,LEN("A3"))="A3"</formula>
    </cfRule>
    <cfRule type="beginsWith" dxfId="470" priority="2769" operator="beginsWith" text="A2">
      <formula>LEFT(J44,LEN("A2"))="A2"</formula>
    </cfRule>
    <cfRule type="beginsWith" dxfId="469" priority="2770" operator="beginsWith" text="A1">
      <formula>LEFT(J44,LEN("A1"))="A1"</formula>
    </cfRule>
  </conditionalFormatting>
  <conditionalFormatting sqref="J45">
    <cfRule type="beginsWith" dxfId="468" priority="2765" operator="beginsWith" text="A3">
      <formula>LEFT(J45,LEN("A3"))="A3"</formula>
    </cfRule>
    <cfRule type="beginsWith" dxfId="467" priority="2766" operator="beginsWith" text="A2">
      <formula>LEFT(J45,LEN("A2"))="A2"</formula>
    </cfRule>
    <cfRule type="beginsWith" dxfId="466" priority="2767" operator="beginsWith" text="A1">
      <formula>LEFT(J45,LEN("A1"))="A1"</formula>
    </cfRule>
  </conditionalFormatting>
  <conditionalFormatting sqref="J43">
    <cfRule type="beginsWith" dxfId="465" priority="2753" operator="beginsWith" text="A3">
      <formula>LEFT(J43,LEN("A3"))="A3"</formula>
    </cfRule>
    <cfRule type="beginsWith" dxfId="464" priority="2754" operator="beginsWith" text="A2">
      <formula>LEFT(J43,LEN("A2"))="A2"</formula>
    </cfRule>
    <cfRule type="beginsWith" dxfId="463" priority="2755" operator="beginsWith" text="A1">
      <formula>LEFT(J43,LEN("A1"))="A1"</formula>
    </cfRule>
  </conditionalFormatting>
  <conditionalFormatting sqref="J51">
    <cfRule type="beginsWith" dxfId="462" priority="2674" operator="beginsWith" text="A3">
      <formula>LEFT(J51,LEN("A3"))="A3"</formula>
    </cfRule>
    <cfRule type="beginsWith" dxfId="461" priority="2675" operator="beginsWith" text="A2">
      <formula>LEFT(J51,LEN("A2"))="A2"</formula>
    </cfRule>
    <cfRule type="beginsWith" dxfId="460" priority="2676" operator="beginsWith" text="A1">
      <formula>LEFT(J51,LEN("A1"))="A1"</formula>
    </cfRule>
  </conditionalFormatting>
  <conditionalFormatting sqref="J48">
    <cfRule type="beginsWith" dxfId="459" priority="2677" operator="beginsWith" text="A3">
      <formula>LEFT(J48,LEN("A3"))="A3"</formula>
    </cfRule>
    <cfRule type="beginsWith" dxfId="458" priority="2678" operator="beginsWith" text="A2">
      <formula>LEFT(J48,LEN("A2"))="A2"</formula>
    </cfRule>
    <cfRule type="beginsWith" dxfId="457" priority="2679" operator="beginsWith" text="A1">
      <formula>LEFT(J48,LEN("A1"))="A1"</formula>
    </cfRule>
  </conditionalFormatting>
  <conditionalFormatting sqref="J52">
    <cfRule type="beginsWith" dxfId="456" priority="2671" operator="beginsWith" text="A3">
      <formula>LEFT(J52,LEN("A3"))="A3"</formula>
    </cfRule>
    <cfRule type="beginsWith" dxfId="455" priority="2672" operator="beginsWith" text="A2">
      <formula>LEFT(J52,LEN("A2"))="A2"</formula>
    </cfRule>
    <cfRule type="beginsWith" dxfId="454" priority="2673" operator="beginsWith" text="A1">
      <formula>LEFT(J52,LEN("A1"))="A1"</formula>
    </cfRule>
  </conditionalFormatting>
  <conditionalFormatting sqref="J47">
    <cfRule type="beginsWith" dxfId="453" priority="2668" operator="beginsWith" text="A3">
      <formula>LEFT(J47,LEN("A3"))="A3"</formula>
    </cfRule>
    <cfRule type="beginsWith" dxfId="452" priority="2669" operator="beginsWith" text="A2">
      <formula>LEFT(J47,LEN("A2"))="A2"</formula>
    </cfRule>
    <cfRule type="beginsWith" dxfId="451" priority="2670" operator="beginsWith" text="A1">
      <formula>LEFT(J47,LEN("A1"))="A1"</formula>
    </cfRule>
  </conditionalFormatting>
  <conditionalFormatting sqref="AC39">
    <cfRule type="containsBlanks" dxfId="450" priority="2489">
      <formula>LEN(TRIM(AC39))=0</formula>
    </cfRule>
    <cfRule type="beginsWith" dxfId="449" priority="2490" operator="beginsWith" text="?">
      <formula>LEFT(AC39,LEN("?"))="?"</formula>
    </cfRule>
    <cfRule type="cellIs" dxfId="448" priority="2491" operator="equal">
      <formula>3</formula>
    </cfRule>
    <cfRule type="cellIs" dxfId="447" priority="2492" operator="equal">
      <formula>4</formula>
    </cfRule>
    <cfRule type="cellIs" dxfId="446" priority="2493" operator="equal">
      <formula>2</formula>
    </cfRule>
    <cfRule type="cellIs" dxfId="445" priority="2494" operator="equal">
      <formula>1</formula>
    </cfRule>
  </conditionalFormatting>
  <conditionalFormatting sqref="AJ39:AJ42">
    <cfRule type="cellIs" dxfId="444" priority="2317" operator="between">
      <formula>15</formula>
      <formula>20</formula>
    </cfRule>
    <cfRule type="cellIs" dxfId="443" priority="2318" operator="between">
      <formula>10</formula>
      <formula>14.999</formula>
    </cfRule>
    <cfRule type="cellIs" dxfId="442" priority="2319" operator="between">
      <formula>5</formula>
      <formula>9.999</formula>
    </cfRule>
    <cfRule type="cellIs" dxfId="441" priority="2320" operator="between">
      <formula>0</formula>
      <formula>4.999</formula>
    </cfRule>
  </conditionalFormatting>
  <conditionalFormatting sqref="AE39:AH39">
    <cfRule type="containsText" dxfId="440" priority="2309" operator="containsText" text="ggggggggggggggg">
      <formula>NOT(ISERROR(SEARCH("ggggggggggggggg",AE39)))</formula>
    </cfRule>
    <cfRule type="containsText" dxfId="439" priority="2310" operator="containsText" text="gggggggggg">
      <formula>NOT(ISERROR(SEARCH("gggggggggg",AE39)))</formula>
    </cfRule>
    <cfRule type="containsText" dxfId="438" priority="2311" operator="containsText" text="ggggg">
      <formula>NOT(ISERROR(SEARCH("ggggg",AE39)))</formula>
    </cfRule>
    <cfRule type="containsText" dxfId="437" priority="2312" operator="containsText" text="g">
      <formula>NOT(ISERROR(SEARCH("g",AE39)))</formula>
    </cfRule>
  </conditionalFormatting>
  <conditionalFormatting sqref="AE40:AH40">
    <cfRule type="containsText" dxfId="436" priority="2305" operator="containsText" text="ggggggggggggggg">
      <formula>NOT(ISERROR(SEARCH("ggggggggggggggg",AE40)))</formula>
    </cfRule>
    <cfRule type="containsText" dxfId="435" priority="2306" operator="containsText" text="gggggggggg">
      <formula>NOT(ISERROR(SEARCH("gggggggggg",AE40)))</formula>
    </cfRule>
    <cfRule type="containsText" dxfId="434" priority="2307" operator="containsText" text="ggggg">
      <formula>NOT(ISERROR(SEARCH("ggggg",AE40)))</formula>
    </cfRule>
    <cfRule type="containsText" dxfId="433" priority="2308" operator="containsText" text="g">
      <formula>NOT(ISERROR(SEARCH("g",AE40)))</formula>
    </cfRule>
  </conditionalFormatting>
  <conditionalFormatting sqref="AE41:AH41">
    <cfRule type="containsText" dxfId="432" priority="2301" operator="containsText" text="ggggggggggggggg">
      <formula>NOT(ISERROR(SEARCH("ggggggggggggggg",AE41)))</formula>
    </cfRule>
    <cfRule type="containsText" dxfId="431" priority="2302" operator="containsText" text="gggggggggg">
      <formula>NOT(ISERROR(SEARCH("gggggggggg",AE41)))</formula>
    </cfRule>
    <cfRule type="containsText" dxfId="430" priority="2303" operator="containsText" text="ggggg">
      <formula>NOT(ISERROR(SEARCH("ggggg",AE41)))</formula>
    </cfRule>
    <cfRule type="containsText" dxfId="429" priority="2304" operator="containsText" text="g">
      <formula>NOT(ISERROR(SEARCH("g",AE41)))</formula>
    </cfRule>
  </conditionalFormatting>
  <conditionalFormatting sqref="AE42:AH42">
    <cfRule type="containsText" dxfId="428" priority="2297" operator="containsText" text="ggggggggggggggg">
      <formula>NOT(ISERROR(SEARCH("ggggggggggggggg",AE42)))</formula>
    </cfRule>
    <cfRule type="containsText" dxfId="427" priority="2298" operator="containsText" text="gggggggggg">
      <formula>NOT(ISERROR(SEARCH("gggggggggg",AE42)))</formula>
    </cfRule>
    <cfRule type="containsText" dxfId="426" priority="2299" operator="containsText" text="ggggg">
      <formula>NOT(ISERROR(SEARCH("ggggg",AE42)))</formula>
    </cfRule>
    <cfRule type="containsText" dxfId="425" priority="2300" operator="containsText" text="g">
      <formula>NOT(ISERROR(SEARCH("g",AE42)))</formula>
    </cfRule>
  </conditionalFormatting>
  <conditionalFormatting sqref="AJ43:AJ45">
    <cfRule type="cellIs" dxfId="424" priority="2289" operator="between">
      <formula>15</formula>
      <formula>20</formula>
    </cfRule>
    <cfRule type="cellIs" dxfId="423" priority="2290" operator="between">
      <formula>10</formula>
      <formula>14.999</formula>
    </cfRule>
    <cfRule type="cellIs" dxfId="422" priority="2291" operator="between">
      <formula>5</formula>
      <formula>9.999</formula>
    </cfRule>
    <cfRule type="cellIs" dxfId="421" priority="2292" operator="between">
      <formula>0</formula>
      <formula>4.999</formula>
    </cfRule>
  </conditionalFormatting>
  <conditionalFormatting sqref="AJ48 AJ52">
    <cfRule type="cellIs" dxfId="420" priority="2281" operator="between">
      <formula>15</formula>
      <formula>20</formula>
    </cfRule>
    <cfRule type="cellIs" dxfId="419" priority="2282" operator="between">
      <formula>10</formula>
      <formula>14.999</formula>
    </cfRule>
    <cfRule type="cellIs" dxfId="418" priority="2283" operator="between">
      <formula>5</formula>
      <formula>9.999</formula>
    </cfRule>
    <cfRule type="cellIs" dxfId="417" priority="2284" operator="between">
      <formula>0</formula>
      <formula>4.999</formula>
    </cfRule>
  </conditionalFormatting>
  <conditionalFormatting sqref="AE43:AH45">
    <cfRule type="containsText" dxfId="416" priority="2277" operator="containsText" text="ggggggggggggggg">
      <formula>NOT(ISERROR(SEARCH("ggggggggggggggg",AE43)))</formula>
    </cfRule>
    <cfRule type="containsText" dxfId="415" priority="2278" operator="containsText" text="gggggggggg">
      <formula>NOT(ISERROR(SEARCH("gggggggggg",AE43)))</formula>
    </cfRule>
    <cfRule type="containsText" dxfId="414" priority="2279" operator="containsText" text="ggggg">
      <formula>NOT(ISERROR(SEARCH("ggggg",AE43)))</formula>
    </cfRule>
    <cfRule type="containsText" dxfId="413" priority="2280" operator="containsText" text="g">
      <formula>NOT(ISERROR(SEARCH("g",AE43)))</formula>
    </cfRule>
  </conditionalFormatting>
  <conditionalFormatting sqref="AJ47 AJ51">
    <cfRule type="cellIs" dxfId="412" priority="2265" operator="between">
      <formula>15</formula>
      <formula>20</formula>
    </cfRule>
    <cfRule type="cellIs" dxfId="411" priority="2266" operator="between">
      <formula>10</formula>
      <formula>14.999</formula>
    </cfRule>
    <cfRule type="cellIs" dxfId="410" priority="2267" operator="between">
      <formula>5</formula>
      <formula>9.999</formula>
    </cfRule>
    <cfRule type="cellIs" dxfId="409" priority="2268" operator="between">
      <formula>0</formula>
      <formula>4.999</formula>
    </cfRule>
  </conditionalFormatting>
  <conditionalFormatting sqref="AE47:AH48 AE51:AH52">
    <cfRule type="containsText" dxfId="408" priority="2245" operator="containsText" text="ggggggggggggggg">
      <formula>NOT(ISERROR(SEARCH("ggggggggggggggg",AE47)))</formula>
    </cfRule>
    <cfRule type="containsText" dxfId="407" priority="2246" operator="containsText" text="gggggggggg">
      <formula>NOT(ISERROR(SEARCH("gggggggggg",AE47)))</formula>
    </cfRule>
    <cfRule type="containsText" dxfId="406" priority="2247" operator="containsText" text="ggggg">
      <formula>NOT(ISERROR(SEARCH("ggggg",AE47)))</formula>
    </cfRule>
    <cfRule type="containsText" dxfId="405" priority="2248" operator="containsText" text="g">
      <formula>NOT(ISERROR(SEARCH("g",AE47)))</formula>
    </cfRule>
  </conditionalFormatting>
  <conditionalFormatting sqref="E70:AK70">
    <cfRule type="containsBlanks" dxfId="404" priority="2190">
      <formula>LEN(TRIM(E70))=0</formula>
    </cfRule>
    <cfRule type="beginsWith" dxfId="403" priority="2206" operator="beginsWith" text="?">
      <formula>LEFT(E70,LEN("?"))="?"</formula>
    </cfRule>
  </conditionalFormatting>
  <conditionalFormatting sqref="AG15:AG16">
    <cfRule type="beginsWith" dxfId="402" priority="2194" operator="beginsWith" text="?">
      <formula>LEFT(AG15,LEN("?"))="?"</formula>
    </cfRule>
  </conditionalFormatting>
  <conditionalFormatting sqref="K17">
    <cfRule type="beginsWith" dxfId="401" priority="2205" operator="beginsWith" text="?">
      <formula>LEFT(K17,LEN("?"))="?"</formula>
    </cfRule>
  </conditionalFormatting>
  <conditionalFormatting sqref="M20">
    <cfRule type="beginsWith" dxfId="400" priority="2204" operator="beginsWith" text="?">
      <formula>LEFT(M20,LEN("?"))="?"</formula>
    </cfRule>
  </conditionalFormatting>
  <conditionalFormatting sqref="AG17">
    <cfRule type="containsBlanks" dxfId="399" priority="2202">
      <formula>LEN(TRIM(AG17))=0</formula>
    </cfRule>
    <cfRule type="beginsWith" dxfId="398" priority="2203" operator="beginsWith" text="?">
      <formula>LEFT(AG17,LEN("?"))="?"</formula>
    </cfRule>
  </conditionalFormatting>
  <conditionalFormatting sqref="X17">
    <cfRule type="containsBlanks" dxfId="397" priority="2200">
      <formula>LEN(TRIM(X17))=0</formula>
    </cfRule>
    <cfRule type="beginsWith" dxfId="396" priority="2201" operator="beginsWith" text="?">
      <formula>LEFT(X17,LEN("?"))="?"</formula>
    </cfRule>
  </conditionalFormatting>
  <conditionalFormatting sqref="K19">
    <cfRule type="beginsWith" dxfId="395" priority="2199" operator="beginsWith" text="?">
      <formula>LEFT(K19,LEN("?"))="?"</formula>
    </cfRule>
  </conditionalFormatting>
  <conditionalFormatting sqref="M21">
    <cfRule type="beginsWith" dxfId="394" priority="2198" operator="beginsWith" text="?">
      <formula>LEFT(M21,LEN("?"))="?"</formula>
    </cfRule>
  </conditionalFormatting>
  <conditionalFormatting sqref="L23">
    <cfRule type="beginsWith" dxfId="393" priority="2197" operator="beginsWith" text="?">
      <formula>LEFT(L23,LEN("?"))="?"</formula>
    </cfRule>
  </conditionalFormatting>
  <conditionalFormatting sqref="X17">
    <cfRule type="containsText" dxfId="392" priority="2196" operator="containsText" text="FAUX">
      <formula>NOT(ISERROR(SEARCH("FAUX",X17)))</formula>
    </cfRule>
  </conditionalFormatting>
  <conditionalFormatting sqref="S19:T19 K19">
    <cfRule type="containsText" dxfId="391" priority="2195" operator="containsText" text="FAUX">
      <formula>NOT(ISERROR(SEARCH("FAUX",K19)))</formula>
    </cfRule>
  </conditionalFormatting>
  <conditionalFormatting sqref="I72">
    <cfRule type="containsBlanks" dxfId="390" priority="2192">
      <formula>LEN(TRIM(I72))=0</formula>
    </cfRule>
  </conditionalFormatting>
  <conditionalFormatting sqref="Z21:AA21">
    <cfRule type="beginsWith" dxfId="389" priority="2191" operator="beginsWith" text="?">
      <formula>LEFT(Z21,LEN("?"))="?"</formula>
    </cfRule>
  </conditionalFormatting>
  <conditionalFormatting sqref="AN7:AO7">
    <cfRule type="containsBlanks" dxfId="388" priority="2189">
      <formula>LEN(TRIM(AN7))=0</formula>
    </cfRule>
  </conditionalFormatting>
  <conditionalFormatting sqref="AE74">
    <cfRule type="containsBlanks" dxfId="387" priority="2185">
      <formula>LEN(TRIM(AE74))=0</formula>
    </cfRule>
  </conditionalFormatting>
  <conditionalFormatting sqref="AE74:AK74">
    <cfRule type="beginsWith" dxfId="386" priority="2184" operator="beginsWith" text="?">
      <formula>LEFT(AE74,LEN("?"))="?"</formula>
    </cfRule>
  </conditionalFormatting>
  <conditionalFormatting sqref="AE72">
    <cfRule type="containsBlanks" dxfId="385" priority="2183">
      <formula>LEN(TRIM(AE72))=0</formula>
    </cfRule>
  </conditionalFormatting>
  <conditionalFormatting sqref="AE72:AK72">
    <cfRule type="beginsWith" dxfId="384" priority="2182" operator="beginsWith" text="?">
      <formula>LEFT(AE72,LEN("?"))="?"</formula>
    </cfRule>
  </conditionalFormatting>
  <conditionalFormatting sqref="BD62">
    <cfRule type="cellIs" dxfId="383" priority="1385" operator="between">
      <formula>15</formula>
      <formula>20</formula>
    </cfRule>
    <cfRule type="cellIs" dxfId="382" priority="1386" operator="between">
      <formula>10</formula>
      <formula>14.999</formula>
    </cfRule>
    <cfRule type="cellIs" dxfId="381" priority="1387" operator="between">
      <formula>5</formula>
      <formula>9.999</formula>
    </cfRule>
    <cfRule type="cellIs" dxfId="380" priority="1388" operator="between">
      <formula>0</formula>
      <formula>4.999</formula>
    </cfRule>
  </conditionalFormatting>
  <conditionalFormatting sqref="BE62">
    <cfRule type="cellIs" dxfId="379" priority="1380" operator="greaterThan">
      <formula>3</formula>
    </cfRule>
    <cfRule type="cellIs" dxfId="378" priority="1381" operator="lessThan">
      <formula>1</formula>
    </cfRule>
    <cfRule type="cellIs" dxfId="377" priority="1382" operator="equal">
      <formula>3</formula>
    </cfRule>
    <cfRule type="cellIs" dxfId="376" priority="1383" operator="equal">
      <formula>2</formula>
    </cfRule>
    <cfRule type="cellIs" dxfId="375" priority="1384" operator="equal">
      <formula>#REF!</formula>
    </cfRule>
  </conditionalFormatting>
  <conditionalFormatting sqref="AQ57:AQ61">
    <cfRule type="cellIs" dxfId="374" priority="1376" operator="between">
      <formula>15</formula>
      <formula>20</formula>
    </cfRule>
    <cfRule type="cellIs" dxfId="373" priority="1377" operator="between">
      <formula>10</formula>
      <formula>14.999</formula>
    </cfRule>
    <cfRule type="cellIs" dxfId="372" priority="1378" operator="between">
      <formula>5</formula>
      <formula>9.999</formula>
    </cfRule>
    <cfRule type="cellIs" dxfId="371" priority="1379" operator="between">
      <formula>0.001</formula>
      <formula>4.999</formula>
    </cfRule>
  </conditionalFormatting>
  <conditionalFormatting sqref="BD63">
    <cfRule type="cellIs" dxfId="370" priority="1372" operator="between">
      <formula>15</formula>
      <formula>20</formula>
    </cfRule>
    <cfRule type="cellIs" dxfId="369" priority="1373" operator="between">
      <formula>10</formula>
      <formula>14.999</formula>
    </cfRule>
    <cfRule type="cellIs" dxfId="368" priority="1374" operator="between">
      <formula>5</formula>
      <formula>9.999</formula>
    </cfRule>
    <cfRule type="cellIs" dxfId="367" priority="1375" operator="between">
      <formula>0</formula>
      <formula>4.999</formula>
    </cfRule>
  </conditionalFormatting>
  <conditionalFormatting sqref="BE63">
    <cfRule type="cellIs" dxfId="366" priority="1367" operator="greaterThan">
      <formula>3</formula>
    </cfRule>
    <cfRule type="cellIs" dxfId="365" priority="1368" operator="lessThan">
      <formula>1</formula>
    </cfRule>
    <cfRule type="cellIs" dxfId="364" priority="1369" operator="equal">
      <formula>3</formula>
    </cfRule>
    <cfRule type="cellIs" dxfId="363" priority="1370" operator="equal">
      <formula>2</formula>
    </cfRule>
    <cfRule type="cellIs" dxfId="362" priority="1371" operator="equal">
      <formula>#REF!</formula>
    </cfRule>
  </conditionalFormatting>
  <conditionalFormatting sqref="AQ57:AQ61">
    <cfRule type="beginsWith" dxfId="361" priority="1365" operator="beginsWith" text="?">
      <formula>LEFT(AQ57,LEN("?"))="?"</formula>
    </cfRule>
    <cfRule type="beginsWith" dxfId="360" priority="1366" operator="beginsWith" text="Néant">
      <formula>LEFT(AQ57,LEN("Néant"))="Néant"</formula>
    </cfRule>
  </conditionalFormatting>
  <conditionalFormatting sqref="AQ57:AQ61">
    <cfRule type="cellIs" dxfId="359" priority="1362" operator="equal">
      <formula>3</formula>
    </cfRule>
    <cfRule type="cellIs" dxfId="358" priority="1363" operator="equal">
      <formula>2</formula>
    </cfRule>
    <cfRule type="cellIs" dxfId="357" priority="1364" operator="equal">
      <formula>1</formula>
    </cfRule>
  </conditionalFormatting>
  <conditionalFormatting sqref="J62">
    <cfRule type="beginsWith" dxfId="356" priority="1356" operator="beginsWith" text="A3">
      <formula>LEFT(J62,LEN("A3"))="A3"</formula>
    </cfRule>
    <cfRule type="beginsWith" dxfId="355" priority="1357" operator="beginsWith" text="A2">
      <formula>LEFT(J62,LEN("A2"))="A2"</formula>
    </cfRule>
    <cfRule type="beginsWith" dxfId="354" priority="1358" operator="beginsWith" text="A1">
      <formula>LEFT(J62,LEN("A1"))="A1"</formula>
    </cfRule>
  </conditionalFormatting>
  <conditionalFormatting sqref="J63">
    <cfRule type="beginsWith" dxfId="353" priority="1359" operator="beginsWith" text="A3">
      <formula>LEFT(J63,LEN("A3"))="A3"</formula>
    </cfRule>
    <cfRule type="beginsWith" dxfId="352" priority="1360" operator="beginsWith" text="A2">
      <formula>LEFT(J63,LEN("A2"))="A2"</formula>
    </cfRule>
    <cfRule type="beginsWith" dxfId="351" priority="1361" operator="beginsWith" text="A1">
      <formula>LEFT(J63,LEN("A1"))="A1"</formula>
    </cfRule>
  </conditionalFormatting>
  <conditionalFormatting sqref="K62:K63">
    <cfRule type="beginsWith" dxfId="350" priority="1352" operator="beginsWith" text="A3">
      <formula>LEFT(K62,LEN("A3"))="A3"</formula>
    </cfRule>
    <cfRule type="beginsWith" dxfId="349" priority="1353" operator="beginsWith" text="A2">
      <formula>LEFT(K62,LEN("A2"))="A2"</formula>
    </cfRule>
    <cfRule type="beginsWith" dxfId="348" priority="1354" operator="beginsWith" text="A1">
      <formula>LEFT(K62,LEN("A1"))="A1"</formula>
    </cfRule>
  </conditionalFormatting>
  <conditionalFormatting sqref="K62:K63">
    <cfRule type="beginsWith" dxfId="347" priority="1351" operator="beginsWith" text="?">
      <formula>LEFT(K62,LEN("?"))="?"</formula>
    </cfRule>
    <cfRule type="containsBlanks" dxfId="346" priority="1355">
      <formula>LEN(TRIM(K62))=0</formula>
    </cfRule>
  </conditionalFormatting>
  <conditionalFormatting sqref="AJ62:AJ63">
    <cfRule type="cellIs" dxfId="345" priority="1330" operator="between">
      <formula>15</formula>
      <formula>20</formula>
    </cfRule>
    <cfRule type="cellIs" dxfId="344" priority="1331" operator="between">
      <formula>10</formula>
      <formula>14.999</formula>
    </cfRule>
    <cfRule type="cellIs" dxfId="343" priority="1332" operator="between">
      <formula>5</formula>
      <formula>9.999</formula>
    </cfRule>
    <cfRule type="cellIs" dxfId="342" priority="1333" operator="between">
      <formula>0</formula>
      <formula>4.999</formula>
    </cfRule>
  </conditionalFormatting>
  <conditionalFormatting sqref="AE62:AH62">
    <cfRule type="containsText" dxfId="341" priority="1326" operator="containsText" text="ggggggggggggggg">
      <formula>NOT(ISERROR(SEARCH("ggggggggggggggg",AE62)))</formula>
    </cfRule>
    <cfRule type="containsText" dxfId="340" priority="1327" operator="containsText" text="gggggggggg">
      <formula>NOT(ISERROR(SEARCH("gggggggggg",AE62)))</formula>
    </cfRule>
    <cfRule type="containsText" dxfId="339" priority="1328" operator="containsText" text="ggggg">
      <formula>NOT(ISERROR(SEARCH("ggggg",AE62)))</formula>
    </cfRule>
    <cfRule type="containsText" dxfId="338" priority="1329" operator="containsText" text="g">
      <formula>NOT(ISERROR(SEARCH("g",AE62)))</formula>
    </cfRule>
  </conditionalFormatting>
  <conditionalFormatting sqref="AE63:AH63">
    <cfRule type="containsText" dxfId="337" priority="1322" operator="containsText" text="ggggggggggggggg">
      <formula>NOT(ISERROR(SEARCH("ggggggggggggggg",AE63)))</formula>
    </cfRule>
    <cfRule type="containsText" dxfId="336" priority="1323" operator="containsText" text="gggggggggg">
      <formula>NOT(ISERROR(SEARCH("gggggggggg",AE63)))</formula>
    </cfRule>
    <cfRule type="containsText" dxfId="335" priority="1324" operator="containsText" text="ggggg">
      <formula>NOT(ISERROR(SEARCH("ggggg",AE63)))</formula>
    </cfRule>
    <cfRule type="containsText" dxfId="334" priority="1325" operator="containsText" text="g">
      <formula>NOT(ISERROR(SEARCH("g",AE63)))</formula>
    </cfRule>
  </conditionalFormatting>
  <conditionalFormatting sqref="F62">
    <cfRule type="beginsWith" dxfId="333" priority="1319" operator="beginsWith" text="CC3">
      <formula>LEFT(F62,LEN("CC3"))="CC3"</formula>
    </cfRule>
    <cfRule type="beginsWith" dxfId="332" priority="1320" operator="beginsWith" text="CC2">
      <formula>LEFT(F62,LEN("CC2"))="CC2"</formula>
    </cfRule>
    <cfRule type="beginsWith" dxfId="331" priority="1321" operator="beginsWith" text="CC1">
      <formula>LEFT(F62,LEN("CC1"))="CC1"</formula>
    </cfRule>
  </conditionalFormatting>
  <conditionalFormatting sqref="F62">
    <cfRule type="beginsWith" dxfId="330" priority="1318" operator="beginsWith" text="?">
      <formula>LEFT(F62,LEN("?"))="?"</formula>
    </cfRule>
    <cfRule type="containsBlanks" dxfId="329" priority="1389">
      <formula>LEN(TRIM(F62))=0</formula>
    </cfRule>
  </conditionalFormatting>
  <conditionalFormatting sqref="F62:G62">
    <cfRule type="notContainsText" dxfId="328" priority="1311" operator="notContains" text="CC">
      <formula>ISERROR(SEARCH("CC",F62))</formula>
    </cfRule>
    <cfRule type="containsText" dxfId="327" priority="1312" operator="containsText" text="CC9">
      <formula>NOT(ISERROR(SEARCH("CC9",F62)))</formula>
    </cfRule>
    <cfRule type="containsText" dxfId="326" priority="1313" operator="containsText" text="CC8">
      <formula>NOT(ISERROR(SEARCH("CC8",F62)))</formula>
    </cfRule>
    <cfRule type="containsText" dxfId="325" priority="1314" operator="containsText" text="CC7">
      <formula>NOT(ISERROR(SEARCH("CC7",F62)))</formula>
    </cfRule>
    <cfRule type="beginsWith" dxfId="324" priority="1315" operator="beginsWith" text="CC6">
      <formula>LEFT(F62,LEN("CC6"))="CC6"</formula>
    </cfRule>
    <cfRule type="containsText" dxfId="323" priority="1316" operator="containsText" text="CC5">
      <formula>NOT(ISERROR(SEARCH("CC5",F62)))</formula>
    </cfRule>
    <cfRule type="containsText" dxfId="322" priority="1317" operator="containsText" text="CC4">
      <formula>NOT(ISERROR(SEARCH("CC4",F62)))</formula>
    </cfRule>
  </conditionalFormatting>
  <conditionalFormatting sqref="F63">
    <cfRule type="beginsWith" dxfId="321" priority="1307" operator="beginsWith" text="CC3">
      <formula>LEFT(F63,LEN("CC3"))="CC3"</formula>
    </cfRule>
    <cfRule type="beginsWith" dxfId="320" priority="1308" operator="beginsWith" text="CC2">
      <formula>LEFT(F63,LEN("CC2"))="CC2"</formula>
    </cfRule>
    <cfRule type="beginsWith" dxfId="319" priority="1309" operator="beginsWith" text="CC1">
      <formula>LEFT(F63,LEN("CC1"))="CC1"</formula>
    </cfRule>
  </conditionalFormatting>
  <conditionalFormatting sqref="F63">
    <cfRule type="beginsWith" dxfId="318" priority="1306" operator="beginsWith" text="?">
      <formula>LEFT(F63,LEN("?"))="?"</formula>
    </cfRule>
    <cfRule type="containsBlanks" dxfId="317" priority="1310">
      <formula>LEN(TRIM(F63))=0</formula>
    </cfRule>
  </conditionalFormatting>
  <conditionalFormatting sqref="F63:G63">
    <cfRule type="notContainsText" dxfId="316" priority="1299" operator="notContains" text="CC">
      <formula>ISERROR(SEARCH("CC",F63))</formula>
    </cfRule>
    <cfRule type="containsText" dxfId="315" priority="1300" operator="containsText" text="CC9">
      <formula>NOT(ISERROR(SEARCH("CC9",F63)))</formula>
    </cfRule>
    <cfRule type="containsText" dxfId="314" priority="1301" operator="containsText" text="CC8">
      <formula>NOT(ISERROR(SEARCH("CC8",F63)))</formula>
    </cfRule>
    <cfRule type="containsText" dxfId="313" priority="1302" operator="containsText" text="CC7">
      <formula>NOT(ISERROR(SEARCH("CC7",F63)))</formula>
    </cfRule>
    <cfRule type="beginsWith" dxfId="312" priority="1303" operator="beginsWith" text="CC6">
      <formula>LEFT(F63,LEN("CC6"))="CC6"</formula>
    </cfRule>
    <cfRule type="containsText" dxfId="311" priority="1304" operator="containsText" text="CC5">
      <formula>NOT(ISERROR(SEARCH("CC5",F63)))</formula>
    </cfRule>
    <cfRule type="containsText" dxfId="310" priority="1305" operator="containsText" text="CC4">
      <formula>NOT(ISERROR(SEARCH("CC4",F63)))</formula>
    </cfRule>
  </conditionalFormatting>
  <conditionalFormatting sqref="BD65">
    <cfRule type="cellIs" dxfId="309" priority="1290" operator="between">
      <formula>15</formula>
      <formula>20</formula>
    </cfRule>
    <cfRule type="cellIs" dxfId="308" priority="1291" operator="between">
      <formula>10</formula>
      <formula>14.999</formula>
    </cfRule>
    <cfRule type="cellIs" dxfId="307" priority="1292" operator="between">
      <formula>5</formula>
      <formula>9.999</formula>
    </cfRule>
    <cfRule type="cellIs" dxfId="306" priority="1293" operator="between">
      <formula>0</formula>
      <formula>4.999</formula>
    </cfRule>
  </conditionalFormatting>
  <conditionalFormatting sqref="BE65">
    <cfRule type="cellIs" dxfId="305" priority="1285" operator="greaterThan">
      <formula>3</formula>
    </cfRule>
    <cfRule type="cellIs" dxfId="304" priority="1286" operator="lessThan">
      <formula>1</formula>
    </cfRule>
    <cfRule type="cellIs" dxfId="303" priority="1287" operator="equal">
      <formula>3</formula>
    </cfRule>
    <cfRule type="cellIs" dxfId="302" priority="1288" operator="equal">
      <formula>2</formula>
    </cfRule>
    <cfRule type="cellIs" dxfId="301" priority="1289" operator="equal">
      <formula>#REF!</formula>
    </cfRule>
  </conditionalFormatting>
  <conditionalFormatting sqref="AE65:AH65">
    <cfRule type="containsText" dxfId="300" priority="1281" operator="containsText" text="ggggggggggggggg">
      <formula>NOT(ISERROR(SEARCH("ggggggggggggggg",AE65)))</formula>
    </cfRule>
    <cfRule type="containsText" dxfId="299" priority="1282" operator="containsText" text="gggggggggg">
      <formula>NOT(ISERROR(SEARCH("gggggggggg",AE65)))</formula>
    </cfRule>
    <cfRule type="containsText" dxfId="298" priority="1283" operator="containsText" text="ggggg">
      <formula>NOT(ISERROR(SEARCH("ggggg",AE65)))</formula>
    </cfRule>
    <cfRule type="containsText" dxfId="297" priority="1284" operator="containsText" text="g">
      <formula>NOT(ISERROR(SEARCH("g",AE65)))</formula>
    </cfRule>
  </conditionalFormatting>
  <conditionalFormatting sqref="AJ65">
    <cfRule type="cellIs" dxfId="296" priority="1277" operator="between">
      <formula>15</formula>
      <formula>20</formula>
    </cfRule>
    <cfRule type="cellIs" dxfId="295" priority="1278" operator="between">
      <formula>10</formula>
      <formula>14.999</formula>
    </cfRule>
    <cfRule type="cellIs" dxfId="294" priority="1279" operator="between">
      <formula>5</formula>
      <formula>9.999</formula>
    </cfRule>
    <cfRule type="cellIs" dxfId="293" priority="1280" operator="between">
      <formula>0.001</formula>
      <formula>4.999</formula>
    </cfRule>
  </conditionalFormatting>
  <conditionalFormatting sqref="BD64">
    <cfRule type="cellIs" dxfId="292" priority="1273" operator="between">
      <formula>15</formula>
      <formula>20</formula>
    </cfRule>
    <cfRule type="cellIs" dxfId="291" priority="1274" operator="between">
      <formula>10</formula>
      <formula>14.999</formula>
    </cfRule>
    <cfRule type="cellIs" dxfId="290" priority="1275" operator="between">
      <formula>5</formula>
      <formula>9.999</formula>
    </cfRule>
    <cfRule type="cellIs" dxfId="289" priority="1276" operator="between">
      <formula>0</formula>
      <formula>4.999</formula>
    </cfRule>
  </conditionalFormatting>
  <conditionalFormatting sqref="BE64">
    <cfRule type="cellIs" dxfId="288" priority="1268" operator="greaterThan">
      <formula>3</formula>
    </cfRule>
    <cfRule type="cellIs" dxfId="287" priority="1269" operator="lessThan">
      <formula>1</formula>
    </cfRule>
    <cfRule type="cellIs" dxfId="286" priority="1270" operator="equal">
      <formula>3</formula>
    </cfRule>
    <cfRule type="cellIs" dxfId="285" priority="1271" operator="equal">
      <formula>2</formula>
    </cfRule>
    <cfRule type="cellIs" dxfId="284" priority="1272" operator="equal">
      <formula>#REF!</formula>
    </cfRule>
  </conditionalFormatting>
  <conditionalFormatting sqref="AC42">
    <cfRule type="containsBlanks" dxfId="283" priority="1239">
      <formula>LEN(TRIM(AC42))=0</formula>
    </cfRule>
    <cfRule type="beginsWith" dxfId="282" priority="1240" operator="beginsWith" text="?">
      <formula>LEFT(AC42,LEN("?"))="?"</formula>
    </cfRule>
    <cfRule type="cellIs" dxfId="281" priority="1241" operator="equal">
      <formula>3</formula>
    </cfRule>
    <cfRule type="cellIs" dxfId="280" priority="1242" operator="equal">
      <formula>4</formula>
    </cfRule>
    <cfRule type="cellIs" dxfId="279" priority="1243" operator="equal">
      <formula>2</formula>
    </cfRule>
    <cfRule type="cellIs" dxfId="278" priority="1244" operator="equal">
      <formula>1</formula>
    </cfRule>
  </conditionalFormatting>
  <conditionalFormatting sqref="H62">
    <cfRule type="beginsWith" dxfId="277" priority="428" operator="beginsWith" text="CC3">
      <formula>LEFT(H62,LEN("CC3"))="CC3"</formula>
    </cfRule>
    <cfRule type="beginsWith" dxfId="276" priority="429" operator="beginsWith" text="CC2">
      <formula>LEFT(H62,LEN("CC2"))="CC2"</formula>
    </cfRule>
    <cfRule type="beginsWith" dxfId="275" priority="430" operator="beginsWith" text="CC1">
      <formula>LEFT(H62,LEN("CC1"))="CC1"</formula>
    </cfRule>
  </conditionalFormatting>
  <conditionalFormatting sqref="H62">
    <cfRule type="beginsWith" dxfId="274" priority="427" operator="beginsWith" text="?">
      <formula>LEFT(H62,LEN("?"))="?"</formula>
    </cfRule>
    <cfRule type="containsBlanks" dxfId="273" priority="431">
      <formula>LEN(TRIM(H62))=0</formula>
    </cfRule>
  </conditionalFormatting>
  <conditionalFormatting sqref="H63">
    <cfRule type="beginsWith" dxfId="272" priority="416" operator="beginsWith" text="CC3">
      <formula>LEFT(H63,LEN("CC3"))="CC3"</formula>
    </cfRule>
    <cfRule type="beginsWith" dxfId="271" priority="417" operator="beginsWith" text="CC2">
      <formula>LEFT(H63,LEN("CC2"))="CC2"</formula>
    </cfRule>
    <cfRule type="beginsWith" dxfId="270" priority="418" operator="beginsWith" text="CC1">
      <formula>LEFT(H63,LEN("CC1"))="CC1"</formula>
    </cfRule>
  </conditionalFormatting>
  <conditionalFormatting sqref="H63">
    <cfRule type="beginsWith" dxfId="269" priority="415" operator="beginsWith" text="?">
      <formula>LEFT(H63,LEN("?"))="?"</formula>
    </cfRule>
    <cfRule type="containsBlanks" dxfId="268" priority="419">
      <formula>LEN(TRIM(H63))=0</formula>
    </cfRule>
  </conditionalFormatting>
  <conditionalFormatting sqref="H62:I62">
    <cfRule type="notContainsText" dxfId="267" priority="420" operator="notContains" text="?">
      <formula>ISERROR(SEARCH("?",H62))</formula>
    </cfRule>
    <cfRule type="containsText" dxfId="266" priority="421" operator="containsText" text="CC9">
      <formula>NOT(ISERROR(SEARCH("CC9",H62)))</formula>
    </cfRule>
    <cfRule type="containsText" dxfId="265" priority="422" operator="containsText" text="CC8">
      <formula>NOT(ISERROR(SEARCH("CC8",H62)))</formula>
    </cfRule>
    <cfRule type="containsText" dxfId="264" priority="423" operator="containsText" text="CC7">
      <formula>NOT(ISERROR(SEARCH("CC7",H62)))</formula>
    </cfRule>
    <cfRule type="beginsWith" dxfId="263" priority="424" operator="beginsWith" text="CC6">
      <formula>LEFT(H62,LEN("CC6"))="CC6"</formula>
    </cfRule>
    <cfRule type="containsText" dxfId="262" priority="425" operator="containsText" text="CC5">
      <formula>NOT(ISERROR(SEARCH("CC5",H62)))</formula>
    </cfRule>
    <cfRule type="containsText" dxfId="261" priority="426" operator="containsText" text="CC4">
      <formula>NOT(ISERROR(SEARCH("CC4",H62)))</formula>
    </cfRule>
  </conditionalFormatting>
  <conditionalFormatting sqref="H63:I63">
    <cfRule type="notContainsText" dxfId="260" priority="408" operator="notContains" text="?">
      <formula>ISERROR(SEARCH("?",H63))</formula>
    </cfRule>
    <cfRule type="containsText" dxfId="259" priority="409" operator="containsText" text="CC9">
      <formula>NOT(ISERROR(SEARCH("CC9",H63)))</formula>
    </cfRule>
    <cfRule type="containsText" dxfId="258" priority="410" operator="containsText" text="CC8">
      <formula>NOT(ISERROR(SEARCH("CC8",H63)))</formula>
    </cfRule>
    <cfRule type="containsText" dxfId="257" priority="411" operator="containsText" text="CC7">
      <formula>NOT(ISERROR(SEARCH("CC7",H63)))</formula>
    </cfRule>
    <cfRule type="beginsWith" dxfId="256" priority="412" operator="beginsWith" text="CC6">
      <formula>LEFT(H63,LEN("CC6"))="CC6"</formula>
    </cfRule>
    <cfRule type="containsText" dxfId="255" priority="413" operator="containsText" text="CC5">
      <formula>NOT(ISERROR(SEARCH("CC5",H63)))</formula>
    </cfRule>
    <cfRule type="containsText" dxfId="254" priority="414" operator="containsText" text="CC4">
      <formula>NOT(ISERROR(SEARCH("CC4",H63)))</formula>
    </cfRule>
  </conditionalFormatting>
  <conditionalFormatting sqref="H39">
    <cfRule type="beginsWith" dxfId="253" priority="374" operator="beginsWith" text="A3">
      <formula>LEFT(H39,LEN("A3"))="A3"</formula>
    </cfRule>
    <cfRule type="beginsWith" dxfId="252" priority="375" operator="beginsWith" text="A2">
      <formula>LEFT(H39,LEN("A2"))="A2"</formula>
    </cfRule>
    <cfRule type="beginsWith" dxfId="251" priority="376" operator="beginsWith" text="A1">
      <formula>LEFT(H39,LEN("A1"))="A1"</formula>
    </cfRule>
  </conditionalFormatting>
  <conditionalFormatting sqref="H39">
    <cfRule type="beginsWith" dxfId="250" priority="373" operator="beginsWith" text="?">
      <formula>LEFT(H39,LEN("?"))="?"</formula>
    </cfRule>
    <cfRule type="containsBlanks" dxfId="249" priority="377">
      <formula>LEN(TRIM(H39))=0</formula>
    </cfRule>
  </conditionalFormatting>
  <conditionalFormatting sqref="H46">
    <cfRule type="beginsWith" dxfId="248" priority="369" operator="beginsWith" text="A3">
      <formula>LEFT(H46,LEN("A3"))="A3"</formula>
    </cfRule>
    <cfRule type="beginsWith" dxfId="247" priority="370" operator="beginsWith" text="A2">
      <formula>LEFT(H46,LEN("A2"))="A2"</formula>
    </cfRule>
    <cfRule type="beginsWith" dxfId="246" priority="371" operator="beginsWith" text="A1">
      <formula>LEFT(H46,LEN("A1"))="A1"</formula>
    </cfRule>
  </conditionalFormatting>
  <conditionalFormatting sqref="H46">
    <cfRule type="beginsWith" dxfId="245" priority="368" operator="beginsWith" text="?">
      <formula>LEFT(H46,LEN("?"))="?"</formula>
    </cfRule>
    <cfRule type="containsBlanks" dxfId="244" priority="372">
      <formula>LEN(TRIM(H46))=0</formula>
    </cfRule>
  </conditionalFormatting>
  <conditionalFormatting sqref="H52">
    <cfRule type="beginsWith" dxfId="243" priority="269" operator="beginsWith" text="A3">
      <formula>LEFT(H52,LEN("A3"))="A3"</formula>
    </cfRule>
    <cfRule type="beginsWith" dxfId="242" priority="270" operator="beginsWith" text="A2">
      <formula>LEFT(H52,LEN("A2"))="A2"</formula>
    </cfRule>
    <cfRule type="beginsWith" dxfId="241" priority="271" operator="beginsWith" text="A1">
      <formula>LEFT(H52,LEN("A1"))="A1"</formula>
    </cfRule>
  </conditionalFormatting>
  <conditionalFormatting sqref="H52">
    <cfRule type="beginsWith" dxfId="240" priority="268" operator="beginsWith" text="?">
      <formula>LEFT(H52,LEN("?"))="?"</formula>
    </cfRule>
    <cfRule type="containsBlanks" dxfId="239" priority="272">
      <formula>LEN(TRIM(H52))=0</formula>
    </cfRule>
  </conditionalFormatting>
  <conditionalFormatting sqref="K46">
    <cfRule type="beginsWith" dxfId="238" priority="259" operator="beginsWith" text="A3">
      <formula>LEFT(K46,LEN("A3"))="A3"</formula>
    </cfRule>
    <cfRule type="beginsWith" dxfId="237" priority="260" operator="beginsWith" text="A2">
      <formula>LEFT(K46,LEN("A2"))="A2"</formula>
    </cfRule>
    <cfRule type="beginsWith" dxfId="236" priority="261" operator="beginsWith" text="A1">
      <formula>LEFT(K46,LEN("A1"))="A1"</formula>
    </cfRule>
  </conditionalFormatting>
  <conditionalFormatting sqref="K46">
    <cfRule type="beginsWith" dxfId="235" priority="258" operator="beginsWith" text="?">
      <formula>LEFT(K46,LEN("?"))="?"</formula>
    </cfRule>
    <cfRule type="containsBlanks" dxfId="234" priority="262">
      <formula>LEN(TRIM(K46))=0</formula>
    </cfRule>
  </conditionalFormatting>
  <conditionalFormatting sqref="H40">
    <cfRule type="beginsWith" dxfId="233" priority="329" operator="beginsWith" text="A3">
      <formula>LEFT(H40,LEN("A3"))="A3"</formula>
    </cfRule>
    <cfRule type="beginsWith" dxfId="232" priority="330" operator="beginsWith" text="A2">
      <formula>LEFT(H40,LEN("A2"))="A2"</formula>
    </cfRule>
    <cfRule type="beginsWith" dxfId="231" priority="331" operator="beginsWith" text="A1">
      <formula>LEFT(H40,LEN("A1"))="A1"</formula>
    </cfRule>
  </conditionalFormatting>
  <conditionalFormatting sqref="H40">
    <cfRule type="beginsWith" dxfId="230" priority="328" operator="beginsWith" text="?">
      <formula>LEFT(H40,LEN("?"))="?"</formula>
    </cfRule>
    <cfRule type="containsBlanks" dxfId="229" priority="332">
      <formula>LEN(TRIM(H40))=0</formula>
    </cfRule>
  </conditionalFormatting>
  <conditionalFormatting sqref="H41">
    <cfRule type="beginsWith" dxfId="228" priority="324" operator="beginsWith" text="A3">
      <formula>LEFT(H41,LEN("A3"))="A3"</formula>
    </cfRule>
    <cfRule type="beginsWith" dxfId="227" priority="325" operator="beginsWith" text="A2">
      <formula>LEFT(H41,LEN("A2"))="A2"</formula>
    </cfRule>
    <cfRule type="beginsWith" dxfId="226" priority="326" operator="beginsWith" text="A1">
      <formula>LEFT(H41,LEN("A1"))="A1"</formula>
    </cfRule>
  </conditionalFormatting>
  <conditionalFormatting sqref="H41">
    <cfRule type="beginsWith" dxfId="225" priority="323" operator="beginsWith" text="?">
      <formula>LEFT(H41,LEN("?"))="?"</formula>
    </cfRule>
    <cfRule type="containsBlanks" dxfId="224" priority="327">
      <formula>LEN(TRIM(H41))=0</formula>
    </cfRule>
  </conditionalFormatting>
  <conditionalFormatting sqref="H42">
    <cfRule type="beginsWith" dxfId="223" priority="319" operator="beginsWith" text="A3">
      <formula>LEFT(H42,LEN("A3"))="A3"</formula>
    </cfRule>
    <cfRule type="beginsWith" dxfId="222" priority="320" operator="beginsWith" text="A2">
      <formula>LEFT(H42,LEN("A2"))="A2"</formula>
    </cfRule>
    <cfRule type="beginsWith" dxfId="221" priority="321" operator="beginsWith" text="A1">
      <formula>LEFT(H42,LEN("A1"))="A1"</formula>
    </cfRule>
  </conditionalFormatting>
  <conditionalFormatting sqref="H42">
    <cfRule type="beginsWith" dxfId="220" priority="318" operator="beginsWith" text="?">
      <formula>LEFT(H42,LEN("?"))="?"</formula>
    </cfRule>
    <cfRule type="containsBlanks" dxfId="219" priority="322">
      <formula>LEN(TRIM(H42))=0</formula>
    </cfRule>
  </conditionalFormatting>
  <conditionalFormatting sqref="H43">
    <cfRule type="beginsWith" dxfId="218" priority="314" operator="beginsWith" text="A3">
      <formula>LEFT(H43,LEN("A3"))="A3"</formula>
    </cfRule>
    <cfRule type="beginsWith" dxfId="217" priority="315" operator="beginsWith" text="A2">
      <formula>LEFT(H43,LEN("A2"))="A2"</formula>
    </cfRule>
    <cfRule type="beginsWith" dxfId="216" priority="316" operator="beginsWith" text="A1">
      <formula>LEFT(H43,LEN("A1"))="A1"</formula>
    </cfRule>
  </conditionalFormatting>
  <conditionalFormatting sqref="H43">
    <cfRule type="beginsWith" dxfId="215" priority="313" operator="beginsWith" text="?">
      <formula>LEFT(H43,LEN("?"))="?"</formula>
    </cfRule>
    <cfRule type="containsBlanks" dxfId="214" priority="317">
      <formula>LEN(TRIM(H43))=0</formula>
    </cfRule>
  </conditionalFormatting>
  <conditionalFormatting sqref="H44">
    <cfRule type="beginsWith" dxfId="213" priority="309" operator="beginsWith" text="A3">
      <formula>LEFT(H44,LEN("A3"))="A3"</formula>
    </cfRule>
    <cfRule type="beginsWith" dxfId="212" priority="310" operator="beginsWith" text="A2">
      <formula>LEFT(H44,LEN("A2"))="A2"</formula>
    </cfRule>
    <cfRule type="beginsWith" dxfId="211" priority="311" operator="beginsWith" text="A1">
      <formula>LEFT(H44,LEN("A1"))="A1"</formula>
    </cfRule>
  </conditionalFormatting>
  <conditionalFormatting sqref="H44">
    <cfRule type="beginsWith" dxfId="210" priority="308" operator="beginsWith" text="?">
      <formula>LEFT(H44,LEN("?"))="?"</formula>
    </cfRule>
    <cfRule type="containsBlanks" dxfId="209" priority="312">
      <formula>LEN(TRIM(H44))=0</formula>
    </cfRule>
  </conditionalFormatting>
  <conditionalFormatting sqref="H45">
    <cfRule type="beginsWith" dxfId="208" priority="304" operator="beginsWith" text="A3">
      <formula>LEFT(H45,LEN("A3"))="A3"</formula>
    </cfRule>
    <cfRule type="beginsWith" dxfId="207" priority="305" operator="beginsWith" text="A2">
      <formula>LEFT(H45,LEN("A2"))="A2"</formula>
    </cfRule>
    <cfRule type="beginsWith" dxfId="206" priority="306" operator="beginsWith" text="A1">
      <formula>LEFT(H45,LEN("A1"))="A1"</formula>
    </cfRule>
  </conditionalFormatting>
  <conditionalFormatting sqref="H45">
    <cfRule type="beginsWith" dxfId="205" priority="303" operator="beginsWith" text="?">
      <formula>LEFT(H45,LEN("?"))="?"</formula>
    </cfRule>
    <cfRule type="containsBlanks" dxfId="204" priority="307">
      <formula>LEN(TRIM(H45))=0</formula>
    </cfRule>
  </conditionalFormatting>
  <conditionalFormatting sqref="H47">
    <cfRule type="beginsWith" dxfId="203" priority="284" operator="beginsWith" text="A3">
      <formula>LEFT(H47,LEN("A3"))="A3"</formula>
    </cfRule>
    <cfRule type="beginsWith" dxfId="202" priority="285" operator="beginsWith" text="A2">
      <formula>LEFT(H47,LEN("A2"))="A2"</formula>
    </cfRule>
    <cfRule type="beginsWith" dxfId="201" priority="286" operator="beginsWith" text="A1">
      <formula>LEFT(H47,LEN("A1"))="A1"</formula>
    </cfRule>
  </conditionalFormatting>
  <conditionalFormatting sqref="H47">
    <cfRule type="beginsWith" dxfId="200" priority="283" operator="beginsWith" text="?">
      <formula>LEFT(H47,LEN("?"))="?"</formula>
    </cfRule>
    <cfRule type="containsBlanks" dxfId="199" priority="287">
      <formula>LEN(TRIM(H47))=0</formula>
    </cfRule>
  </conditionalFormatting>
  <conditionalFormatting sqref="H48">
    <cfRule type="beginsWith" dxfId="198" priority="279" operator="beginsWith" text="A3">
      <formula>LEFT(H48,LEN("A3"))="A3"</formula>
    </cfRule>
    <cfRule type="beginsWith" dxfId="197" priority="280" operator="beginsWith" text="A2">
      <formula>LEFT(H48,LEN("A2"))="A2"</formula>
    </cfRule>
    <cfRule type="beginsWith" dxfId="196" priority="281" operator="beginsWith" text="A1">
      <formula>LEFT(H48,LEN("A1"))="A1"</formula>
    </cfRule>
  </conditionalFormatting>
  <conditionalFormatting sqref="H48">
    <cfRule type="beginsWith" dxfId="195" priority="278" operator="beginsWith" text="?">
      <formula>LEFT(H48,LEN("?"))="?"</formula>
    </cfRule>
    <cfRule type="containsBlanks" dxfId="194" priority="282">
      <formula>LEN(TRIM(H48))=0</formula>
    </cfRule>
  </conditionalFormatting>
  <conditionalFormatting sqref="H51">
    <cfRule type="beginsWith" dxfId="193" priority="274" operator="beginsWith" text="A3">
      <formula>LEFT(H51,LEN("A3"))="A3"</formula>
    </cfRule>
    <cfRule type="beginsWith" dxfId="192" priority="275" operator="beginsWith" text="A2">
      <formula>LEFT(H51,LEN("A2"))="A2"</formula>
    </cfRule>
    <cfRule type="beginsWith" dxfId="191" priority="276" operator="beginsWith" text="A1">
      <formula>LEFT(H51,LEN("A1"))="A1"</formula>
    </cfRule>
  </conditionalFormatting>
  <conditionalFormatting sqref="H51">
    <cfRule type="beginsWith" dxfId="190" priority="273" operator="beginsWith" text="?">
      <formula>LEFT(H51,LEN("?"))="?"</formula>
    </cfRule>
    <cfRule type="containsBlanks" dxfId="189" priority="277">
      <formula>LEN(TRIM(H51))=0</formula>
    </cfRule>
  </conditionalFormatting>
  <conditionalFormatting sqref="K39:K42">
    <cfRule type="beginsWith" dxfId="188" priority="229" operator="beginsWith" text="A3">
      <formula>LEFT(K39,LEN("A3"))="A3"</formula>
    </cfRule>
    <cfRule type="beginsWith" dxfId="187" priority="230" operator="beginsWith" text="A2">
      <formula>LEFT(K39,LEN("A2"))="A2"</formula>
    </cfRule>
    <cfRule type="beginsWith" dxfId="186" priority="231" operator="beginsWith" text="A1">
      <formula>LEFT(K39,LEN("A1"))="A1"</formula>
    </cfRule>
  </conditionalFormatting>
  <conditionalFormatting sqref="K39:K42">
    <cfRule type="beginsWith" dxfId="185" priority="228" operator="beginsWith" text="?">
      <formula>LEFT(K39,LEN("?"))="?"</formula>
    </cfRule>
    <cfRule type="containsBlanks" dxfId="184" priority="232">
      <formula>LEN(TRIM(K39))=0</formula>
    </cfRule>
  </conditionalFormatting>
  <conditionalFormatting sqref="K43">
    <cfRule type="beginsWith" dxfId="183" priority="224" operator="beginsWith" text="A3">
      <formula>LEFT(K43,LEN("A3"))="A3"</formula>
    </cfRule>
    <cfRule type="beginsWith" dxfId="182" priority="225" operator="beginsWith" text="A2">
      <formula>LEFT(K43,LEN("A2"))="A2"</formula>
    </cfRule>
    <cfRule type="beginsWith" dxfId="181" priority="226" operator="beginsWith" text="A1">
      <formula>LEFT(K43,LEN("A1"))="A1"</formula>
    </cfRule>
  </conditionalFormatting>
  <conditionalFormatting sqref="K43">
    <cfRule type="beginsWith" dxfId="180" priority="223" operator="beginsWith" text="?">
      <formula>LEFT(K43,LEN("?"))="?"</formula>
    </cfRule>
    <cfRule type="containsBlanks" dxfId="179" priority="227">
      <formula>LEN(TRIM(K43))=0</formula>
    </cfRule>
  </conditionalFormatting>
  <conditionalFormatting sqref="K45">
    <cfRule type="beginsWith" dxfId="178" priority="214" operator="beginsWith" text="A3">
      <formula>LEFT(K45,LEN("A3"))="A3"</formula>
    </cfRule>
    <cfRule type="beginsWith" dxfId="177" priority="215" operator="beginsWith" text="A2">
      <formula>LEFT(K45,LEN("A2"))="A2"</formula>
    </cfRule>
    <cfRule type="beginsWith" dxfId="176" priority="216" operator="beginsWith" text="A1">
      <formula>LEFT(K45,LEN("A1"))="A1"</formula>
    </cfRule>
  </conditionalFormatting>
  <conditionalFormatting sqref="K45">
    <cfRule type="beginsWith" dxfId="175" priority="213" operator="beginsWith" text="?">
      <formula>LEFT(K45,LEN("?"))="?"</formula>
    </cfRule>
    <cfRule type="containsBlanks" dxfId="174" priority="217">
      <formula>LEN(TRIM(K45))=0</formula>
    </cfRule>
  </conditionalFormatting>
  <conditionalFormatting sqref="K47">
    <cfRule type="beginsWith" dxfId="173" priority="194" operator="beginsWith" text="A3">
      <formula>LEFT(K47,LEN("A3"))="A3"</formula>
    </cfRule>
    <cfRule type="beginsWith" dxfId="172" priority="195" operator="beginsWith" text="A2">
      <formula>LEFT(K47,LEN("A2"))="A2"</formula>
    </cfRule>
    <cfRule type="beginsWith" dxfId="171" priority="196" operator="beginsWith" text="A1">
      <formula>LEFT(K47,LEN("A1"))="A1"</formula>
    </cfRule>
  </conditionalFormatting>
  <conditionalFormatting sqref="K47">
    <cfRule type="beginsWith" dxfId="170" priority="193" operator="beginsWith" text="?">
      <formula>LEFT(K47,LEN("?"))="?"</formula>
    </cfRule>
    <cfRule type="containsBlanks" dxfId="169" priority="197">
      <formula>LEN(TRIM(K47))=0</formula>
    </cfRule>
  </conditionalFormatting>
  <conditionalFormatting sqref="K48">
    <cfRule type="beginsWith" dxfId="168" priority="189" operator="beginsWith" text="A3">
      <formula>LEFT(K48,LEN("A3"))="A3"</formula>
    </cfRule>
    <cfRule type="beginsWith" dxfId="167" priority="190" operator="beginsWith" text="A2">
      <formula>LEFT(K48,LEN("A2"))="A2"</formula>
    </cfRule>
    <cfRule type="beginsWith" dxfId="166" priority="191" operator="beginsWith" text="A1">
      <formula>LEFT(K48,LEN("A1"))="A1"</formula>
    </cfRule>
  </conditionalFormatting>
  <conditionalFormatting sqref="K48">
    <cfRule type="beginsWith" dxfId="165" priority="188" operator="beginsWith" text="?">
      <formula>LEFT(K48,LEN("?"))="?"</formula>
    </cfRule>
    <cfRule type="containsBlanks" dxfId="164" priority="192">
      <formula>LEN(TRIM(K48))=0</formula>
    </cfRule>
  </conditionalFormatting>
  <conditionalFormatting sqref="K51">
    <cfRule type="beginsWith" dxfId="163" priority="184" operator="beginsWith" text="A3">
      <formula>LEFT(K51,LEN("A3"))="A3"</formula>
    </cfRule>
    <cfRule type="beginsWith" dxfId="162" priority="185" operator="beginsWith" text="A2">
      <formula>LEFT(K51,LEN("A2"))="A2"</formula>
    </cfRule>
    <cfRule type="beginsWith" dxfId="161" priority="186" operator="beginsWith" text="A1">
      <formula>LEFT(K51,LEN("A1"))="A1"</formula>
    </cfRule>
  </conditionalFormatting>
  <conditionalFormatting sqref="K51">
    <cfRule type="beginsWith" dxfId="160" priority="183" operator="beginsWith" text="?">
      <formula>LEFT(K51,LEN("?"))="?"</formula>
    </cfRule>
    <cfRule type="containsBlanks" dxfId="159" priority="187">
      <formula>LEN(TRIM(K51))=0</formula>
    </cfRule>
  </conditionalFormatting>
  <conditionalFormatting sqref="K52">
    <cfRule type="beginsWith" dxfId="158" priority="179" operator="beginsWith" text="A3">
      <formula>LEFT(K52,LEN("A3"))="A3"</formula>
    </cfRule>
    <cfRule type="beginsWith" dxfId="157" priority="180" operator="beginsWith" text="A2">
      <formula>LEFT(K52,LEN("A2"))="A2"</formula>
    </cfRule>
    <cfRule type="beginsWith" dxfId="156" priority="181" operator="beginsWith" text="A1">
      <formula>LEFT(K52,LEN("A1"))="A1"</formula>
    </cfRule>
  </conditionalFormatting>
  <conditionalFormatting sqref="K52">
    <cfRule type="beginsWith" dxfId="155" priority="178" operator="beginsWith" text="?">
      <formula>LEFT(K52,LEN("?"))="?"</formula>
    </cfRule>
    <cfRule type="containsBlanks" dxfId="154" priority="182">
      <formula>LEN(TRIM(K52))=0</formula>
    </cfRule>
  </conditionalFormatting>
  <conditionalFormatting sqref="K44">
    <cfRule type="beginsWith" dxfId="153" priority="169" operator="beginsWith" text="A3">
      <formula>LEFT(K44,LEN("A3"))="A3"</formula>
    </cfRule>
    <cfRule type="beginsWith" dxfId="152" priority="170" operator="beginsWith" text="A2">
      <formula>LEFT(K44,LEN("A2"))="A2"</formula>
    </cfRule>
    <cfRule type="beginsWith" dxfId="151" priority="171" operator="beginsWith" text="A1">
      <formula>LEFT(K44,LEN("A1"))="A1"</formula>
    </cfRule>
  </conditionalFormatting>
  <conditionalFormatting sqref="K44">
    <cfRule type="beginsWith" dxfId="150" priority="168" operator="beginsWith" text="?">
      <formula>LEFT(K44,LEN("?"))="?"</formula>
    </cfRule>
    <cfRule type="containsBlanks" dxfId="149" priority="172">
      <formula>LEN(TRIM(K44))=0</formula>
    </cfRule>
  </conditionalFormatting>
  <conditionalFormatting sqref="BD49">
    <cfRule type="cellIs" dxfId="148" priority="164" operator="between">
      <formula>15</formula>
      <formula>20</formula>
    </cfRule>
    <cfRule type="cellIs" dxfId="147" priority="165" operator="between">
      <formula>10</formula>
      <formula>14.999</formula>
    </cfRule>
    <cfRule type="cellIs" dxfId="146" priority="166" operator="between">
      <formula>5</formula>
      <formula>9.999</formula>
    </cfRule>
    <cfRule type="cellIs" dxfId="145" priority="167" operator="between">
      <formula>0</formula>
      <formula>4.999</formula>
    </cfRule>
  </conditionalFormatting>
  <conditionalFormatting sqref="BE49">
    <cfRule type="cellIs" dxfId="144" priority="159" operator="greaterThan">
      <formula>3</formula>
    </cfRule>
    <cfRule type="cellIs" dxfId="143" priority="160" operator="lessThan">
      <formula>1</formula>
    </cfRule>
    <cfRule type="cellIs" dxfId="142" priority="161" operator="equal">
      <formula>3</formula>
    </cfRule>
    <cfRule type="cellIs" dxfId="141" priority="162" operator="equal">
      <formula>2</formula>
    </cfRule>
    <cfRule type="cellIs" dxfId="140" priority="163" operator="equal">
      <formula>#REF!</formula>
    </cfRule>
  </conditionalFormatting>
  <conditionalFormatting sqref="BD50">
    <cfRule type="cellIs" dxfId="139" priority="155" operator="between">
      <formula>15</formula>
      <formula>20</formula>
    </cfRule>
    <cfRule type="cellIs" dxfId="138" priority="156" operator="between">
      <formula>10</formula>
      <formula>14.999</formula>
    </cfRule>
    <cfRule type="cellIs" dxfId="137" priority="157" operator="between">
      <formula>5</formula>
      <formula>9.999</formula>
    </cfRule>
    <cfRule type="cellIs" dxfId="136" priority="158" operator="between">
      <formula>0</formula>
      <formula>4.999</formula>
    </cfRule>
  </conditionalFormatting>
  <conditionalFormatting sqref="BE50">
    <cfRule type="cellIs" dxfId="135" priority="150" operator="greaterThan">
      <formula>3</formula>
    </cfRule>
    <cfRule type="cellIs" dxfId="134" priority="151" operator="lessThan">
      <formula>1</formula>
    </cfRule>
    <cfRule type="cellIs" dxfId="133" priority="152" operator="equal">
      <formula>3</formula>
    </cfRule>
    <cfRule type="cellIs" dxfId="132" priority="153" operator="equal">
      <formula>2</formula>
    </cfRule>
    <cfRule type="cellIs" dxfId="131" priority="154" operator="equal">
      <formula>#REF!</formula>
    </cfRule>
  </conditionalFormatting>
  <conditionalFormatting sqref="J49">
    <cfRule type="beginsWith" dxfId="130" priority="147" operator="beginsWith" text="A3">
      <formula>LEFT(J49,LEN("A3"))="A3"</formula>
    </cfRule>
    <cfRule type="beginsWith" dxfId="129" priority="148" operator="beginsWith" text="A2">
      <formula>LEFT(J49,LEN("A2"))="A2"</formula>
    </cfRule>
    <cfRule type="beginsWith" dxfId="128" priority="149" operator="beginsWith" text="A1">
      <formula>LEFT(J49,LEN("A1"))="A1"</formula>
    </cfRule>
  </conditionalFormatting>
  <conditionalFormatting sqref="J50">
    <cfRule type="beginsWith" dxfId="127" priority="144" operator="beginsWith" text="A3">
      <formula>LEFT(J50,LEN("A3"))="A3"</formula>
    </cfRule>
    <cfRule type="beginsWith" dxfId="126" priority="145" operator="beginsWith" text="A2">
      <formula>LEFT(J50,LEN("A2"))="A2"</formula>
    </cfRule>
    <cfRule type="beginsWith" dxfId="125" priority="146" operator="beginsWith" text="A1">
      <formula>LEFT(J50,LEN("A1"))="A1"</formula>
    </cfRule>
  </conditionalFormatting>
  <conditionalFormatting sqref="AJ50">
    <cfRule type="cellIs" dxfId="124" priority="140" operator="between">
      <formula>15</formula>
      <formula>20</formula>
    </cfRule>
    <cfRule type="cellIs" dxfId="123" priority="141" operator="between">
      <formula>10</formula>
      <formula>14.999</formula>
    </cfRule>
    <cfRule type="cellIs" dxfId="122" priority="142" operator="between">
      <formula>5</formula>
      <formula>9.999</formula>
    </cfRule>
    <cfRule type="cellIs" dxfId="121" priority="143" operator="between">
      <formula>0</formula>
      <formula>4.999</formula>
    </cfRule>
  </conditionalFormatting>
  <conditionalFormatting sqref="AJ49">
    <cfRule type="cellIs" dxfId="120" priority="136" operator="between">
      <formula>15</formula>
      <formula>20</formula>
    </cfRule>
    <cfRule type="cellIs" dxfId="119" priority="137" operator="between">
      <formula>10</formula>
      <formula>14.999</formula>
    </cfRule>
    <cfRule type="cellIs" dxfId="118" priority="138" operator="between">
      <formula>5</formula>
      <formula>9.999</formula>
    </cfRule>
    <cfRule type="cellIs" dxfId="117" priority="139" operator="between">
      <formula>0</formula>
      <formula>4.999</formula>
    </cfRule>
  </conditionalFormatting>
  <conditionalFormatting sqref="AE49:AH50">
    <cfRule type="containsText" dxfId="116" priority="132" operator="containsText" text="ggggggggggggggg">
      <formula>NOT(ISERROR(SEARCH("ggggggggggggggg",AE49)))</formula>
    </cfRule>
    <cfRule type="containsText" dxfId="115" priority="133" operator="containsText" text="gggggggggg">
      <formula>NOT(ISERROR(SEARCH("gggggggggg",AE49)))</formula>
    </cfRule>
    <cfRule type="containsText" dxfId="114" priority="134" operator="containsText" text="ggggg">
      <formula>NOT(ISERROR(SEARCH("ggggg",AE49)))</formula>
    </cfRule>
    <cfRule type="containsText" dxfId="113" priority="135" operator="containsText" text="g">
      <formula>NOT(ISERROR(SEARCH("g",AE49)))</formula>
    </cfRule>
  </conditionalFormatting>
  <conditionalFormatting sqref="H50">
    <cfRule type="beginsWith" dxfId="112" priority="111" operator="beginsWith" text="A3">
      <formula>LEFT(H50,LEN("A3"))="A3"</formula>
    </cfRule>
    <cfRule type="beginsWith" dxfId="111" priority="112" operator="beginsWith" text="A2">
      <formula>LEFT(H50,LEN("A2"))="A2"</formula>
    </cfRule>
    <cfRule type="beginsWith" dxfId="110" priority="113" operator="beginsWith" text="A1">
      <formula>LEFT(H50,LEN("A1"))="A1"</formula>
    </cfRule>
  </conditionalFormatting>
  <conditionalFormatting sqref="H50">
    <cfRule type="beginsWith" dxfId="109" priority="110" operator="beginsWith" text="?">
      <formula>LEFT(H50,LEN("?"))="?"</formula>
    </cfRule>
    <cfRule type="containsBlanks" dxfId="108" priority="114">
      <formula>LEN(TRIM(H50))=0</formula>
    </cfRule>
  </conditionalFormatting>
  <conditionalFormatting sqref="H49">
    <cfRule type="beginsWith" dxfId="107" priority="116" operator="beginsWith" text="A3">
      <formula>LEFT(H49,LEN("A3"))="A3"</formula>
    </cfRule>
    <cfRule type="beginsWith" dxfId="106" priority="117" operator="beginsWith" text="A2">
      <formula>LEFT(H49,LEN("A2"))="A2"</formula>
    </cfRule>
    <cfRule type="beginsWith" dxfId="105" priority="118" operator="beginsWith" text="A1">
      <formula>LEFT(H49,LEN("A1"))="A1"</formula>
    </cfRule>
  </conditionalFormatting>
  <conditionalFormatting sqref="H49">
    <cfRule type="beginsWith" dxfId="104" priority="115" operator="beginsWith" text="?">
      <formula>LEFT(H49,LEN("?"))="?"</formula>
    </cfRule>
    <cfRule type="containsBlanks" dxfId="103" priority="119">
      <formula>LEN(TRIM(H49))=0</formula>
    </cfRule>
  </conditionalFormatting>
  <conditionalFormatting sqref="K50">
    <cfRule type="beginsWith" dxfId="102" priority="91" operator="beginsWith" text="A3">
      <formula>LEFT(K50,LEN("A3"))="A3"</formula>
    </cfRule>
    <cfRule type="beginsWith" dxfId="101" priority="92" operator="beginsWith" text="A2">
      <formula>LEFT(K50,LEN("A2"))="A2"</formula>
    </cfRule>
    <cfRule type="beginsWith" dxfId="100" priority="93" operator="beginsWith" text="A1">
      <formula>LEFT(K50,LEN("A1"))="A1"</formula>
    </cfRule>
  </conditionalFormatting>
  <conditionalFormatting sqref="K50">
    <cfRule type="beginsWith" dxfId="99" priority="90" operator="beginsWith" text="?">
      <formula>LEFT(K50,LEN("?"))="?"</formula>
    </cfRule>
    <cfRule type="containsBlanks" dxfId="98" priority="94">
      <formula>LEN(TRIM(K50))=0</formula>
    </cfRule>
  </conditionalFormatting>
  <conditionalFormatting sqref="K49">
    <cfRule type="beginsWith" dxfId="97" priority="86" operator="beginsWith" text="A3">
      <formula>LEFT(K49,LEN("A3"))="A3"</formula>
    </cfRule>
    <cfRule type="beginsWith" dxfId="96" priority="87" operator="beginsWith" text="A2">
      <formula>LEFT(K49,LEN("A2"))="A2"</formula>
    </cfRule>
    <cfRule type="beginsWith" dxfId="95" priority="88" operator="beginsWith" text="A1">
      <formula>LEFT(K49,LEN("A1"))="A1"</formula>
    </cfRule>
  </conditionalFormatting>
  <conditionalFormatting sqref="K49">
    <cfRule type="beginsWith" dxfId="94" priority="85" operator="beginsWith" text="?">
      <formula>LEFT(K49,LEN("?"))="?"</formula>
    </cfRule>
    <cfRule type="containsBlanks" dxfId="93" priority="89">
      <formula>LEN(TRIM(K49))=0</formula>
    </cfRule>
  </conditionalFormatting>
  <conditionalFormatting sqref="AC63">
    <cfRule type="containsBlanks" dxfId="92" priority="79">
      <formula>LEN(TRIM(AC63))=0</formula>
    </cfRule>
    <cfRule type="beginsWith" dxfId="91" priority="80" operator="beginsWith" text="?">
      <formula>LEFT(AC63,LEN("?"))="?"</formula>
    </cfRule>
    <cfRule type="cellIs" dxfId="90" priority="81" operator="equal">
      <formula>3</formula>
    </cfRule>
    <cfRule type="cellIs" dxfId="89" priority="82" operator="equal">
      <formula>4</formula>
    </cfRule>
    <cfRule type="cellIs" dxfId="88" priority="83" operator="equal">
      <formula>2</formula>
    </cfRule>
    <cfRule type="cellIs" dxfId="87" priority="84" operator="equal">
      <formula>1</formula>
    </cfRule>
  </conditionalFormatting>
  <conditionalFormatting sqref="AC62">
    <cfRule type="containsBlanks" dxfId="86" priority="73">
      <formula>LEN(TRIM(AC62))=0</formula>
    </cfRule>
    <cfRule type="beginsWith" dxfId="85" priority="74" operator="beginsWith" text="?">
      <formula>LEFT(AC62,LEN("?"))="?"</formula>
    </cfRule>
    <cfRule type="cellIs" dxfId="84" priority="75" operator="equal">
      <formula>3</formula>
    </cfRule>
    <cfRule type="cellIs" dxfId="83" priority="76" operator="equal">
      <formula>4</formula>
    </cfRule>
    <cfRule type="cellIs" dxfId="82" priority="77" operator="equal">
      <formula>2</formula>
    </cfRule>
    <cfRule type="cellIs" dxfId="81" priority="78" operator="equal">
      <formula>1</formula>
    </cfRule>
  </conditionalFormatting>
  <conditionalFormatting sqref="AC40">
    <cfRule type="containsBlanks" dxfId="80" priority="67">
      <formula>LEN(TRIM(AC40))=0</formula>
    </cfRule>
    <cfRule type="beginsWith" dxfId="79" priority="68" operator="beginsWith" text="?">
      <formula>LEFT(AC40,LEN("?"))="?"</formula>
    </cfRule>
    <cfRule type="cellIs" dxfId="78" priority="69" operator="equal">
      <formula>3</formula>
    </cfRule>
    <cfRule type="cellIs" dxfId="77" priority="70" operator="equal">
      <formula>4</formula>
    </cfRule>
    <cfRule type="cellIs" dxfId="76" priority="71" operator="equal">
      <formula>2</formula>
    </cfRule>
    <cfRule type="cellIs" dxfId="75" priority="72" operator="equal">
      <formula>1</formula>
    </cfRule>
  </conditionalFormatting>
  <conditionalFormatting sqref="AC41">
    <cfRule type="containsBlanks" dxfId="74" priority="61">
      <formula>LEN(TRIM(AC41))=0</formula>
    </cfRule>
    <cfRule type="beginsWith" dxfId="73" priority="62" operator="beginsWith" text="?">
      <formula>LEFT(AC41,LEN("?"))="?"</formula>
    </cfRule>
    <cfRule type="cellIs" dxfId="72" priority="63" operator="equal">
      <formula>3</formula>
    </cfRule>
    <cfRule type="cellIs" dxfId="71" priority="64" operator="equal">
      <formula>4</formula>
    </cfRule>
    <cfRule type="cellIs" dxfId="70" priority="65" operator="equal">
      <formula>2</formula>
    </cfRule>
    <cfRule type="cellIs" dxfId="69" priority="66" operator="equal">
      <formula>1</formula>
    </cfRule>
  </conditionalFormatting>
  <conditionalFormatting sqref="AC43">
    <cfRule type="containsBlanks" dxfId="68" priority="55">
      <formula>LEN(TRIM(AC43))=0</formula>
    </cfRule>
    <cfRule type="beginsWith" dxfId="67" priority="56" operator="beginsWith" text="?">
      <formula>LEFT(AC43,LEN("?"))="?"</formula>
    </cfRule>
    <cfRule type="cellIs" dxfId="66" priority="57" operator="equal">
      <formula>3</formula>
    </cfRule>
    <cfRule type="cellIs" dxfId="65" priority="58" operator="equal">
      <formula>4</formula>
    </cfRule>
    <cfRule type="cellIs" dxfId="64" priority="59" operator="equal">
      <formula>2</formula>
    </cfRule>
    <cfRule type="cellIs" dxfId="63" priority="60" operator="equal">
      <formula>1</formula>
    </cfRule>
  </conditionalFormatting>
  <conditionalFormatting sqref="AC44">
    <cfRule type="containsBlanks" dxfId="62" priority="49">
      <formula>LEN(TRIM(AC44))=0</formula>
    </cfRule>
    <cfRule type="beginsWith" dxfId="61" priority="50" operator="beginsWith" text="?">
      <formula>LEFT(AC44,LEN("?"))="?"</formula>
    </cfRule>
    <cfRule type="cellIs" dxfId="60" priority="51" operator="equal">
      <formula>3</formula>
    </cfRule>
    <cfRule type="cellIs" dxfId="59" priority="52" operator="equal">
      <formula>4</formula>
    </cfRule>
    <cfRule type="cellIs" dxfId="58" priority="53" operator="equal">
      <formula>2</formula>
    </cfRule>
    <cfRule type="cellIs" dxfId="57" priority="54" operator="equal">
      <formula>1</formula>
    </cfRule>
  </conditionalFormatting>
  <conditionalFormatting sqref="AC45">
    <cfRule type="containsBlanks" dxfId="56" priority="43">
      <formula>LEN(TRIM(AC45))=0</formula>
    </cfRule>
    <cfRule type="beginsWith" dxfId="55" priority="44" operator="beginsWith" text="?">
      <formula>LEFT(AC45,LEN("?"))="?"</formula>
    </cfRule>
    <cfRule type="cellIs" dxfId="54" priority="45" operator="equal">
      <formula>3</formula>
    </cfRule>
    <cfRule type="cellIs" dxfId="53" priority="46" operator="equal">
      <formula>4</formula>
    </cfRule>
    <cfRule type="cellIs" dxfId="52" priority="47" operator="equal">
      <formula>2</formula>
    </cfRule>
    <cfRule type="cellIs" dxfId="51" priority="48" operator="equal">
      <formula>1</formula>
    </cfRule>
  </conditionalFormatting>
  <conditionalFormatting sqref="AC46">
    <cfRule type="containsBlanks" dxfId="50" priority="37">
      <formula>LEN(TRIM(AC46))=0</formula>
    </cfRule>
    <cfRule type="beginsWith" dxfId="49" priority="38" operator="beginsWith" text="?">
      <formula>LEFT(AC46,LEN("?"))="?"</formula>
    </cfRule>
    <cfRule type="cellIs" dxfId="48" priority="39" operator="equal">
      <formula>3</formula>
    </cfRule>
    <cfRule type="cellIs" dxfId="47" priority="40" operator="equal">
      <formula>4</formula>
    </cfRule>
    <cfRule type="cellIs" dxfId="46" priority="41" operator="equal">
      <formula>2</formula>
    </cfRule>
    <cfRule type="cellIs" dxfId="45" priority="42" operator="equal">
      <formula>1</formula>
    </cfRule>
  </conditionalFormatting>
  <conditionalFormatting sqref="AC47">
    <cfRule type="containsBlanks" dxfId="44" priority="31">
      <formula>LEN(TRIM(AC47))=0</formula>
    </cfRule>
    <cfRule type="beginsWith" dxfId="43" priority="32" operator="beginsWith" text="?">
      <formula>LEFT(AC47,LEN("?"))="?"</formula>
    </cfRule>
    <cfRule type="cellIs" dxfId="42" priority="33" operator="equal">
      <formula>3</formula>
    </cfRule>
    <cfRule type="cellIs" dxfId="41" priority="34" operator="equal">
      <formula>4</formula>
    </cfRule>
    <cfRule type="cellIs" dxfId="40" priority="35" operator="equal">
      <formula>2</formula>
    </cfRule>
    <cfRule type="cellIs" dxfId="39" priority="36" operator="equal">
      <formula>1</formula>
    </cfRule>
  </conditionalFormatting>
  <conditionalFormatting sqref="AC48">
    <cfRule type="containsBlanks" dxfId="38" priority="25">
      <formula>LEN(TRIM(AC48))=0</formula>
    </cfRule>
    <cfRule type="beginsWith" dxfId="37" priority="26" operator="beginsWith" text="?">
      <formula>LEFT(AC48,LEN("?"))="?"</formula>
    </cfRule>
    <cfRule type="cellIs" dxfId="36" priority="27" operator="equal">
      <formula>3</formula>
    </cfRule>
    <cfRule type="cellIs" dxfId="35" priority="28" operator="equal">
      <formula>4</formula>
    </cfRule>
    <cfRule type="cellIs" dxfId="34" priority="29" operator="equal">
      <formula>2</formula>
    </cfRule>
    <cfRule type="cellIs" dxfId="33" priority="30" operator="equal">
      <formula>1</formula>
    </cfRule>
  </conditionalFormatting>
  <conditionalFormatting sqref="AC49">
    <cfRule type="containsBlanks" dxfId="32" priority="19">
      <formula>LEN(TRIM(AC49))=0</formula>
    </cfRule>
    <cfRule type="beginsWith" dxfId="31" priority="20" operator="beginsWith" text="?">
      <formula>LEFT(AC49,LEN("?"))="?"</formula>
    </cfRule>
    <cfRule type="cellIs" dxfId="30" priority="21" operator="equal">
      <formula>3</formula>
    </cfRule>
    <cfRule type="cellIs" dxfId="29" priority="22" operator="equal">
      <formula>4</formula>
    </cfRule>
    <cfRule type="cellIs" dxfId="28" priority="23" operator="equal">
      <formula>2</formula>
    </cfRule>
    <cfRule type="cellIs" dxfId="27" priority="24" operator="equal">
      <formula>1</formula>
    </cfRule>
  </conditionalFormatting>
  <conditionalFormatting sqref="AC50">
    <cfRule type="containsBlanks" dxfId="26" priority="13">
      <formula>LEN(TRIM(AC50))=0</formula>
    </cfRule>
    <cfRule type="beginsWith" dxfId="25" priority="14" operator="beginsWith" text="?">
      <formula>LEFT(AC50,LEN("?"))="?"</formula>
    </cfRule>
    <cfRule type="cellIs" dxfId="24" priority="15" operator="equal">
      <formula>3</formula>
    </cfRule>
    <cfRule type="cellIs" dxfId="23" priority="16" operator="equal">
      <formula>4</formula>
    </cfRule>
    <cfRule type="cellIs" dxfId="22" priority="17" operator="equal">
      <formula>2</formula>
    </cfRule>
    <cfRule type="cellIs" dxfId="21" priority="18" operator="equal">
      <formula>1</formula>
    </cfRule>
  </conditionalFormatting>
  <conditionalFormatting sqref="AC51">
    <cfRule type="containsBlanks" dxfId="20" priority="7">
      <formula>LEN(TRIM(AC51))=0</formula>
    </cfRule>
    <cfRule type="beginsWith" dxfId="19" priority="8" operator="beginsWith" text="?">
      <formula>LEFT(AC51,LEN("?"))="?"</formula>
    </cfRule>
    <cfRule type="cellIs" dxfId="18" priority="9" operator="equal">
      <formula>3</formula>
    </cfRule>
    <cfRule type="cellIs" dxfId="17" priority="10" operator="equal">
      <formula>4</formula>
    </cfRule>
    <cfRule type="cellIs" dxfId="16" priority="11" operator="equal">
      <formula>2</formula>
    </cfRule>
    <cfRule type="cellIs" dxfId="15" priority="12" operator="equal">
      <formula>1</formula>
    </cfRule>
  </conditionalFormatting>
  <conditionalFormatting sqref="AC52">
    <cfRule type="containsBlanks" dxfId="14" priority="1">
      <formula>LEN(TRIM(AC52))=0</formula>
    </cfRule>
    <cfRule type="beginsWith" dxfId="13" priority="2" operator="beginsWith" text="?">
      <formula>LEFT(AC52,LEN("?"))="?"</formula>
    </cfRule>
    <cfRule type="cellIs" dxfId="12" priority="3" operator="equal">
      <formula>3</formula>
    </cfRule>
    <cfRule type="cellIs" dxfId="11" priority="4" operator="equal">
      <formula>4</formula>
    </cfRule>
    <cfRule type="cellIs" dxfId="10" priority="5" operator="equal">
      <formula>2</formula>
    </cfRule>
    <cfRule type="cellIs" dxfId="9" priority="6" operator="equal">
      <formula>1</formula>
    </cfRule>
  </conditionalFormatting>
  <dataValidations count="1">
    <dataValidation type="list" allowBlank="1" showInputMessage="1" showErrorMessage="1" sqref="S6 AC53 H53:I53">
      <formula1>#REF!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2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'Donnees Gen.'!$F$15:$F$19</xm:f>
          </x14:formula1>
          <xm:sqref>O22:Y22</xm:sqref>
        </x14:dataValidation>
        <x14:dataValidation type="list" allowBlank="1" showInputMessage="1" showErrorMessage="1">
          <x14:formula1>
            <xm:f>'Donnees Gen.'!$D$3:$D$11</xm:f>
          </x14:formula1>
          <xm:sqref>O8</xm:sqref>
        </x14:dataValidation>
        <x14:dataValidation type="list" allowBlank="1" showInputMessage="1" showErrorMessage="1">
          <x14:formula1>
            <xm:f>'Donnees Gen.'!$D$25:$D$28</xm:f>
          </x14:formula1>
          <xm:sqref>AC39:AC52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>
    <tabColor rgb="FFFFFF00"/>
  </sheetPr>
  <dimension ref="B1:AP96"/>
  <sheetViews>
    <sheetView zoomScale="85" zoomScaleNormal="85" zoomScalePageLayoutView="85" workbookViewId="0">
      <selection activeCell="F5" sqref="F5"/>
    </sheetView>
  </sheetViews>
  <sheetFormatPr baseColWidth="10" defaultColWidth="10.83203125" defaultRowHeight="17" customHeight="1" x14ac:dyDescent="0.2"/>
  <cols>
    <col min="1" max="1" width="2.5" style="4" customWidth="1"/>
    <col min="2" max="2" width="16.6640625" style="4" customWidth="1"/>
    <col min="3" max="3" width="1.6640625" style="4" customWidth="1"/>
    <col min="4" max="4" width="18.33203125" style="4" customWidth="1"/>
    <col min="5" max="5" width="1.6640625" style="4" customWidth="1"/>
    <col min="6" max="6" width="16.6640625" style="4" customWidth="1"/>
    <col min="7" max="7" width="1.6640625" style="4" customWidth="1"/>
    <col min="8" max="8" width="74.1640625" style="4" customWidth="1"/>
    <col min="9" max="9" width="4.1640625" style="4" customWidth="1"/>
    <col min="10" max="10" width="13.6640625" style="4" customWidth="1"/>
    <col min="11" max="11" width="73.1640625" style="4" customWidth="1"/>
    <col min="12" max="14" width="8.33203125" style="4" customWidth="1"/>
    <col min="15" max="15" width="5.83203125" style="4" customWidth="1"/>
    <col min="16" max="16" width="51.83203125" style="4" customWidth="1"/>
    <col min="17" max="17" width="7.83203125" style="4" customWidth="1"/>
    <col min="18" max="18" width="5.83203125" style="4" customWidth="1"/>
    <col min="19" max="19" width="51.33203125" style="4" customWidth="1"/>
    <col min="20" max="20" width="6.33203125" style="4" customWidth="1"/>
    <col min="21" max="21" width="5.83203125" style="4" customWidth="1"/>
    <col min="22" max="22" width="49.1640625" style="4" customWidth="1"/>
    <col min="23" max="23" width="7.83203125" style="4" customWidth="1"/>
    <col min="24" max="24" width="7.5" style="4" customWidth="1"/>
    <col min="25" max="25" width="46.5" style="4" customWidth="1"/>
    <col min="26" max="26" width="11.6640625" style="4" customWidth="1"/>
    <col min="27" max="27" width="7.5" style="4" customWidth="1"/>
    <col min="28" max="28" width="46.5" style="4" customWidth="1"/>
    <col min="29" max="29" width="11.6640625" style="4" customWidth="1"/>
    <col min="30" max="30" width="16.6640625" style="4" customWidth="1"/>
    <col min="31" max="31" width="1.6640625" style="4" customWidth="1"/>
    <col min="32" max="32" width="22.5" style="4" customWidth="1"/>
    <col min="33" max="33" width="4.1640625" style="4" customWidth="1"/>
    <col min="34" max="34" width="5.83203125" style="4" customWidth="1"/>
    <col min="35" max="35" width="50.83203125" style="4" customWidth="1"/>
    <col min="36" max="36" width="22" style="4" customWidth="1"/>
    <col min="37" max="37" width="3.83203125" style="4" bestFit="1" customWidth="1"/>
    <col min="38" max="38" width="38.83203125" style="4" bestFit="1" customWidth="1"/>
    <col min="39" max="39" width="34.6640625" style="4" customWidth="1"/>
    <col min="40" max="40" width="10.83203125" style="4"/>
    <col min="41" max="41" width="17.1640625" style="4" customWidth="1"/>
    <col min="42" max="16384" width="10.83203125" style="4"/>
  </cols>
  <sheetData>
    <row r="1" spans="2:42" s="5" customFormat="1" ht="36.75" customHeight="1" x14ac:dyDescent="0.2">
      <c r="F1" s="128"/>
      <c r="G1" s="168"/>
      <c r="J1" s="129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</row>
    <row r="2" spans="2:42" s="5" customFormat="1" ht="20" customHeight="1" x14ac:dyDescent="0.2">
      <c r="B2" s="89" t="s">
        <v>45</v>
      </c>
      <c r="C2" s="172"/>
      <c r="D2" s="89" t="s">
        <v>45</v>
      </c>
      <c r="E2" s="172"/>
      <c r="F2" s="89" t="s">
        <v>48</v>
      </c>
      <c r="G2" s="172"/>
      <c r="H2" s="89" t="s">
        <v>49</v>
      </c>
      <c r="J2" s="89" t="s">
        <v>71</v>
      </c>
      <c r="K2" s="89" t="s">
        <v>176</v>
      </c>
      <c r="L2" s="89" t="s">
        <v>187</v>
      </c>
      <c r="O2" s="89"/>
      <c r="P2" s="89" t="s">
        <v>73</v>
      </c>
      <c r="R2" s="89"/>
      <c r="S2" s="89" t="s">
        <v>74</v>
      </c>
      <c r="U2" s="89"/>
      <c r="V2" s="89" t="s">
        <v>77</v>
      </c>
      <c r="W2" s="166"/>
      <c r="X2" s="407"/>
      <c r="Y2" s="407" t="s">
        <v>148</v>
      </c>
      <c r="AA2" s="407"/>
      <c r="AB2" s="407" t="s">
        <v>245</v>
      </c>
      <c r="AD2" s="89" t="s">
        <v>65</v>
      </c>
      <c r="AF2" s="89" t="s">
        <v>66</v>
      </c>
      <c r="AH2" s="89" t="s">
        <v>71</v>
      </c>
      <c r="AI2" s="89" t="s">
        <v>78</v>
      </c>
      <c r="AJ2" s="147"/>
      <c r="AK2" s="89" t="s">
        <v>71</v>
      </c>
      <c r="AL2" s="450" t="s">
        <v>157</v>
      </c>
      <c r="AM2" s="745" t="s">
        <v>158</v>
      </c>
      <c r="AN2" s="746"/>
      <c r="AO2" s="747"/>
      <c r="AP2" s="89" t="s">
        <v>71</v>
      </c>
    </row>
    <row r="3" spans="2:42" s="5" customFormat="1" ht="20" customHeight="1" x14ac:dyDescent="0.2">
      <c r="B3" s="12" t="s">
        <v>10</v>
      </c>
      <c r="C3" s="173"/>
      <c r="D3" s="12" t="s">
        <v>10</v>
      </c>
      <c r="E3" s="173"/>
      <c r="F3" s="12" t="s">
        <v>10</v>
      </c>
      <c r="G3" s="173"/>
      <c r="H3" s="386" t="s">
        <v>10</v>
      </c>
      <c r="I3" s="5" t="s">
        <v>72</v>
      </c>
      <c r="J3" s="384" t="s">
        <v>201</v>
      </c>
      <c r="K3" s="135" t="s">
        <v>201</v>
      </c>
      <c r="L3" s="427" t="s">
        <v>201</v>
      </c>
      <c r="O3" s="736" t="str">
        <f>$F$4</f>
        <v>A1 - T2</v>
      </c>
      <c r="P3" s="737"/>
      <c r="R3" s="740" t="str">
        <f>$F$9</f>
        <v>A2 - T1</v>
      </c>
      <c r="S3" s="741"/>
      <c r="U3" s="738" t="str">
        <f>$F$14</f>
        <v>A3 - T1</v>
      </c>
      <c r="V3" s="739"/>
      <c r="W3" s="166"/>
      <c r="X3" s="728" t="str">
        <f>F17</f>
        <v>A4 - T1</v>
      </c>
      <c r="Y3" s="728"/>
      <c r="AA3" s="735" t="str">
        <f>$F$20</f>
        <v>A5- T2</v>
      </c>
      <c r="AB3" s="735"/>
      <c r="AD3" s="12" t="s">
        <v>10</v>
      </c>
      <c r="AF3" s="12" t="s">
        <v>10</v>
      </c>
      <c r="AH3" s="12" t="s">
        <v>10</v>
      </c>
      <c r="AI3" s="320" t="s">
        <v>10</v>
      </c>
      <c r="AJ3" s="147"/>
      <c r="AK3" s="413" t="s">
        <v>177</v>
      </c>
      <c r="AL3" s="451" t="s">
        <v>204</v>
      </c>
      <c r="AM3" s="705" t="s">
        <v>221</v>
      </c>
      <c r="AN3" s="706"/>
      <c r="AO3" s="707"/>
      <c r="AP3" s="460" t="s">
        <v>133</v>
      </c>
    </row>
    <row r="4" spans="2:42" s="5" customFormat="1" ht="26" customHeight="1" x14ac:dyDescent="0.2">
      <c r="B4" s="711" t="s">
        <v>43</v>
      </c>
      <c r="C4" s="174"/>
      <c r="D4" s="714" t="s">
        <v>108</v>
      </c>
      <c r="E4" s="174"/>
      <c r="F4" s="396" t="s">
        <v>50</v>
      </c>
      <c r="G4" s="174"/>
      <c r="H4" s="319" t="s">
        <v>109</v>
      </c>
      <c r="I4" s="5" t="s">
        <v>72</v>
      </c>
      <c r="J4" s="411" t="s">
        <v>141</v>
      </c>
      <c r="K4" s="319" t="str">
        <f>IF(J4=O4,P4,IF(J4=#REF!,#REF!,IF(J4=O4,P4)))</f>
        <v>Analyser et exploiter les données techniques de l’intervention</v>
      </c>
      <c r="L4" s="411" t="s">
        <v>179</v>
      </c>
      <c r="O4" s="397" t="s">
        <v>141</v>
      </c>
      <c r="P4" s="134" t="s">
        <v>232</v>
      </c>
      <c r="R4" s="390" t="s">
        <v>135</v>
      </c>
      <c r="S4" s="124" t="s">
        <v>243</v>
      </c>
      <c r="U4" s="130" t="s">
        <v>137</v>
      </c>
      <c r="V4" s="405" t="s">
        <v>248</v>
      </c>
      <c r="W4" s="166"/>
      <c r="X4" s="469" t="s">
        <v>138</v>
      </c>
      <c r="Y4" s="408" t="s">
        <v>244</v>
      </c>
      <c r="AA4" s="476" t="s">
        <v>140</v>
      </c>
      <c r="AB4" s="408" t="s">
        <v>256</v>
      </c>
      <c r="AD4" s="729" t="s">
        <v>150</v>
      </c>
      <c r="AF4" s="732" t="s">
        <v>149</v>
      </c>
      <c r="AH4" s="397" t="s">
        <v>133</v>
      </c>
      <c r="AI4" s="134" t="s">
        <v>233</v>
      </c>
      <c r="AJ4" s="147"/>
      <c r="AK4" s="414" t="s">
        <v>178</v>
      </c>
      <c r="AL4" s="452" t="s">
        <v>205</v>
      </c>
      <c r="AM4" s="705" t="s">
        <v>222</v>
      </c>
      <c r="AN4" s="706" t="s">
        <v>159</v>
      </c>
      <c r="AO4" s="707" t="s">
        <v>159</v>
      </c>
      <c r="AP4" s="460" t="str">
        <f t="shared" ref="AP4:AP9" si="0">LEFT(AM4,2)</f>
        <v>C3</v>
      </c>
    </row>
    <row r="5" spans="2:42" s="5" customFormat="1" ht="20" customHeight="1" x14ac:dyDescent="0.2">
      <c r="B5" s="712"/>
      <c r="C5" s="174"/>
      <c r="D5" s="715"/>
      <c r="E5" s="174"/>
      <c r="F5" s="396" t="s">
        <v>51</v>
      </c>
      <c r="G5" s="174"/>
      <c r="H5" s="319" t="s">
        <v>110</v>
      </c>
      <c r="J5" s="411" t="s">
        <v>143</v>
      </c>
      <c r="K5" s="319" t="str">
        <f>IF(J5=O8,P8,IF(J5=#REF!,#REF!,IF(J5=O8,P8)))</f>
        <v>Organiser son intervention en toute sécurité</v>
      </c>
      <c r="L5" s="411" t="s">
        <v>258</v>
      </c>
      <c r="O5" s="12" t="s">
        <v>10</v>
      </c>
      <c r="P5" s="169" t="s">
        <v>153</v>
      </c>
      <c r="R5" s="12" t="s">
        <v>10</v>
      </c>
      <c r="S5" s="169" t="s">
        <v>153</v>
      </c>
      <c r="U5" s="12" t="s">
        <v>10</v>
      </c>
      <c r="V5" s="169" t="s">
        <v>153</v>
      </c>
      <c r="W5" s="166"/>
      <c r="X5" s="12" t="s">
        <v>10</v>
      </c>
      <c r="Y5" s="169" t="s">
        <v>153</v>
      </c>
      <c r="AA5" s="12" t="s">
        <v>10</v>
      </c>
      <c r="AB5" s="169" t="s">
        <v>250</v>
      </c>
      <c r="AD5" s="730"/>
      <c r="AF5" s="733"/>
      <c r="AH5" s="397" t="s">
        <v>141</v>
      </c>
      <c r="AI5" s="134" t="s">
        <v>232</v>
      </c>
      <c r="AK5" s="414" t="s">
        <v>178</v>
      </c>
      <c r="AL5" s="452" t="s">
        <v>205</v>
      </c>
      <c r="AM5" s="705" t="s">
        <v>231</v>
      </c>
      <c r="AN5" s="706" t="s">
        <v>159</v>
      </c>
      <c r="AO5" s="707" t="s">
        <v>159</v>
      </c>
      <c r="AP5" s="460" t="str">
        <f t="shared" si="0"/>
        <v>C4</v>
      </c>
    </row>
    <row r="6" spans="2:42" s="5" customFormat="1" ht="26" customHeight="1" x14ac:dyDescent="0.2">
      <c r="B6" s="712"/>
      <c r="C6" s="174"/>
      <c r="D6" s="715"/>
      <c r="E6" s="174"/>
      <c r="F6" s="396" t="s">
        <v>52</v>
      </c>
      <c r="G6" s="174"/>
      <c r="H6" s="319" t="s">
        <v>111</v>
      </c>
      <c r="I6" s="5" t="s">
        <v>72</v>
      </c>
      <c r="J6" s="411" t="s">
        <v>142</v>
      </c>
      <c r="K6" s="319" t="str">
        <f>IF(J6=O12,P12,IF(J6=O13,P13,IF(J6=O12,P12)))</f>
        <v>Choisir les matériels, les équipements et les outillages</v>
      </c>
      <c r="L6" s="411" t="s">
        <v>259</v>
      </c>
      <c r="O6" s="168"/>
      <c r="P6" s="166"/>
      <c r="R6" s="168"/>
      <c r="S6" s="167"/>
      <c r="U6" s="168"/>
      <c r="V6" s="167"/>
      <c r="W6" s="166"/>
      <c r="X6" s="167"/>
      <c r="Y6" s="167"/>
      <c r="AA6" s="167"/>
      <c r="AB6" s="167"/>
      <c r="AD6" s="731"/>
      <c r="AF6" s="734"/>
      <c r="AH6" s="397" t="s">
        <v>142</v>
      </c>
      <c r="AI6" s="134" t="s">
        <v>251</v>
      </c>
      <c r="AK6" s="415" t="s">
        <v>179</v>
      </c>
      <c r="AL6" s="453" t="s">
        <v>206</v>
      </c>
      <c r="AM6" s="705" t="s">
        <v>223</v>
      </c>
      <c r="AN6" s="706" t="s">
        <v>160</v>
      </c>
      <c r="AO6" s="707" t="s">
        <v>160</v>
      </c>
      <c r="AP6" s="460" t="str">
        <f t="shared" si="0"/>
        <v>C2</v>
      </c>
    </row>
    <row r="7" spans="2:42" s="5" customFormat="1" ht="24" customHeight="1" x14ac:dyDescent="0.2">
      <c r="B7" s="713"/>
      <c r="C7" s="174"/>
      <c r="D7" s="716"/>
      <c r="E7" s="174"/>
      <c r="F7" s="396" t="s">
        <v>53</v>
      </c>
      <c r="G7" s="174"/>
      <c r="H7" s="387" t="s">
        <v>220</v>
      </c>
      <c r="I7" s="5" t="s">
        <v>72</v>
      </c>
      <c r="J7" s="411" t="s">
        <v>133</v>
      </c>
      <c r="K7" s="319" t="str">
        <f>IF(J7=O16,P16,IF(J7=O17,P17,IF(J7=O16,P16)))</f>
        <v>S’informer sur la nature et sur les contraintes de l’intervention</v>
      </c>
      <c r="L7" s="411" t="s">
        <v>177</v>
      </c>
      <c r="O7" s="736" t="str">
        <f>F5</f>
        <v>A1 - T3</v>
      </c>
      <c r="P7" s="737"/>
      <c r="R7" s="740" t="str">
        <f>$F$10</f>
        <v>A2 - T2</v>
      </c>
      <c r="S7" s="741"/>
      <c r="U7" s="738" t="str">
        <f>$F$15</f>
        <v>A3 - T2</v>
      </c>
      <c r="V7" s="739"/>
      <c r="W7" s="166"/>
      <c r="X7" s="728" t="str">
        <f>$F$18</f>
        <v>A4- T2</v>
      </c>
      <c r="Y7" s="728"/>
      <c r="AA7" s="735" t="str">
        <f>$F$21</f>
        <v>A5- T3</v>
      </c>
      <c r="AB7" s="735"/>
      <c r="AD7" s="12" t="s">
        <v>10</v>
      </c>
      <c r="AF7" s="12" t="s">
        <v>10</v>
      </c>
      <c r="AH7" s="12" t="s">
        <v>10</v>
      </c>
      <c r="AI7" s="320" t="s">
        <v>10</v>
      </c>
      <c r="AK7" s="416" t="s">
        <v>180</v>
      </c>
      <c r="AL7" s="454" t="s">
        <v>207</v>
      </c>
      <c r="AM7" s="705" t="s">
        <v>224</v>
      </c>
      <c r="AN7" s="706" t="s">
        <v>161</v>
      </c>
      <c r="AO7" s="707" t="s">
        <v>161</v>
      </c>
      <c r="AP7" s="460" t="str">
        <f t="shared" si="0"/>
        <v>C6</v>
      </c>
    </row>
    <row r="8" spans="2:42" s="5" customFormat="1" ht="28" customHeight="1" x14ac:dyDescent="0.2">
      <c r="B8" s="12" t="s">
        <v>10</v>
      </c>
      <c r="C8" s="173"/>
      <c r="D8" s="12" t="s">
        <v>10</v>
      </c>
      <c r="E8" s="173"/>
      <c r="F8" s="12" t="s">
        <v>10</v>
      </c>
      <c r="G8" s="173"/>
      <c r="H8" s="386" t="s">
        <v>10</v>
      </c>
      <c r="I8" s="5" t="s">
        <v>72</v>
      </c>
      <c r="J8" s="467" t="s">
        <v>201</v>
      </c>
      <c r="K8" s="135" t="s">
        <v>201</v>
      </c>
      <c r="L8" s="467" t="s">
        <v>201</v>
      </c>
      <c r="O8" s="397" t="s">
        <v>143</v>
      </c>
      <c r="P8" s="134" t="s">
        <v>145</v>
      </c>
      <c r="R8" s="410" t="s">
        <v>134</v>
      </c>
      <c r="S8" s="475" t="s">
        <v>253</v>
      </c>
      <c r="U8" s="130" t="s">
        <v>136</v>
      </c>
      <c r="V8" s="405" t="s">
        <v>247</v>
      </c>
      <c r="W8" s="166"/>
      <c r="X8" s="469" t="s">
        <v>139</v>
      </c>
      <c r="Y8" s="408" t="s">
        <v>239</v>
      </c>
      <c r="AA8" s="476" t="s">
        <v>147</v>
      </c>
      <c r="AB8" s="408" t="s">
        <v>249</v>
      </c>
      <c r="AD8" s="751" t="s">
        <v>151</v>
      </c>
      <c r="AF8" s="708" t="s">
        <v>254</v>
      </c>
      <c r="AH8" s="131" t="s">
        <v>143</v>
      </c>
      <c r="AI8" s="124" t="s">
        <v>252</v>
      </c>
      <c r="AK8" s="417" t="s">
        <v>181</v>
      </c>
      <c r="AL8" s="455" t="s">
        <v>208</v>
      </c>
      <c r="AM8" s="705" t="s">
        <v>225</v>
      </c>
      <c r="AN8" s="706" t="s">
        <v>162</v>
      </c>
      <c r="AO8" s="707" t="s">
        <v>162</v>
      </c>
      <c r="AP8" s="460" t="str">
        <f t="shared" si="0"/>
        <v>C8</v>
      </c>
    </row>
    <row r="9" spans="2:42" s="5" customFormat="1" ht="20" customHeight="1" x14ac:dyDescent="0.2">
      <c r="B9" s="725" t="s">
        <v>46</v>
      </c>
      <c r="C9" s="174"/>
      <c r="D9" s="708" t="s">
        <v>216</v>
      </c>
      <c r="E9" s="174"/>
      <c r="F9" s="472" t="s">
        <v>54</v>
      </c>
      <c r="G9" s="174"/>
      <c r="H9" s="388" t="s">
        <v>234</v>
      </c>
      <c r="I9" s="5" t="s">
        <v>72</v>
      </c>
      <c r="J9" s="391" t="s">
        <v>135</v>
      </c>
      <c r="K9" s="319" t="str">
        <f>IF(J9=R4,S4,IF(J9=#REF!,#REF!,IF(J9=R4,S4)))</f>
        <v>Réceptionner les approvisionnements</v>
      </c>
      <c r="L9" s="391"/>
      <c r="O9" s="12" t="s">
        <v>10</v>
      </c>
      <c r="P9" s="169" t="s">
        <v>153</v>
      </c>
      <c r="R9" s="12" t="s">
        <v>10</v>
      </c>
      <c r="S9" s="169" t="s">
        <v>153</v>
      </c>
      <c r="U9" s="12" t="s">
        <v>10</v>
      </c>
      <c r="V9" s="169" t="s">
        <v>153</v>
      </c>
      <c r="W9" s="166"/>
      <c r="X9" s="12" t="s">
        <v>10</v>
      </c>
      <c r="Y9" s="169" t="s">
        <v>153</v>
      </c>
      <c r="AA9" s="12" t="s">
        <v>10</v>
      </c>
      <c r="AB9" s="169" t="s">
        <v>153</v>
      </c>
      <c r="AD9" s="752"/>
      <c r="AF9" s="709"/>
      <c r="AH9" s="403" t="s">
        <v>135</v>
      </c>
      <c r="AI9" s="398" t="s">
        <v>243</v>
      </c>
      <c r="AK9" s="418" t="s">
        <v>182</v>
      </c>
      <c r="AL9" s="456" t="s">
        <v>209</v>
      </c>
      <c r="AM9" s="705" t="s">
        <v>226</v>
      </c>
      <c r="AN9" s="706" t="s">
        <v>163</v>
      </c>
      <c r="AO9" s="707" t="s">
        <v>163</v>
      </c>
      <c r="AP9" s="460" t="str">
        <f t="shared" si="0"/>
        <v>C7</v>
      </c>
    </row>
    <row r="10" spans="2:42" s="5" customFormat="1" ht="20" customHeight="1" x14ac:dyDescent="0.2">
      <c r="B10" s="726"/>
      <c r="C10" s="174"/>
      <c r="D10" s="709"/>
      <c r="E10" s="174"/>
      <c r="F10" s="390" t="s">
        <v>55</v>
      </c>
      <c r="G10" s="174"/>
      <c r="H10" s="319" t="s">
        <v>112</v>
      </c>
      <c r="I10" s="5" t="s">
        <v>72</v>
      </c>
      <c r="J10" s="391" t="s">
        <v>134</v>
      </c>
      <c r="K10" s="319" t="str">
        <f>IF(J10=R8,S8,IF(J10=R9,S9,IF(J10=R8,S8)))</f>
        <v>Réaliser une installation en adoptant une attitude écoresponsable</v>
      </c>
      <c r="L10" s="391" t="s">
        <v>213</v>
      </c>
      <c r="O10" s="400"/>
      <c r="P10" s="399"/>
      <c r="R10" s="400"/>
      <c r="S10" s="400"/>
      <c r="U10" s="4"/>
      <c r="V10" s="4"/>
      <c r="W10" s="166"/>
      <c r="X10" s="4"/>
      <c r="Y10" s="4"/>
      <c r="AA10" s="4"/>
      <c r="AB10" s="4"/>
      <c r="AD10" s="752"/>
      <c r="AF10" s="709"/>
      <c r="AH10" s="131" t="s">
        <v>134</v>
      </c>
      <c r="AI10" s="405" t="s">
        <v>253</v>
      </c>
      <c r="AK10" s="419" t="s">
        <v>183</v>
      </c>
      <c r="AL10" s="457" t="s">
        <v>210</v>
      </c>
      <c r="AM10" s="705" t="s">
        <v>228</v>
      </c>
      <c r="AN10" s="706"/>
      <c r="AO10" s="707"/>
      <c r="AP10" s="460" t="s">
        <v>138</v>
      </c>
    </row>
    <row r="11" spans="2:42" s="5" customFormat="1" ht="25" customHeight="1" x14ac:dyDescent="0.2">
      <c r="B11" s="726"/>
      <c r="C11" s="174"/>
      <c r="D11" s="709"/>
      <c r="E11" s="174"/>
      <c r="F11" s="390" t="s">
        <v>56</v>
      </c>
      <c r="G11" s="174"/>
      <c r="H11" s="319" t="s">
        <v>235</v>
      </c>
      <c r="I11" s="5" t="s">
        <v>72</v>
      </c>
      <c r="J11" s="391" t="s">
        <v>134</v>
      </c>
      <c r="K11" s="319" t="str">
        <f>IF(J11=R12,S12,IF(J11=R13,S13,IF(J11=R12,S12)))</f>
        <v>Réaliser une installation en adoptant une attitude écoresponsable</v>
      </c>
      <c r="L11" s="391" t="s">
        <v>214</v>
      </c>
      <c r="O11" s="736" t="str">
        <f>$F$6</f>
        <v>A1 - T4</v>
      </c>
      <c r="P11" s="737"/>
      <c r="R11" s="754" t="str">
        <f>$F$11</f>
        <v>A2 - T3</v>
      </c>
      <c r="S11" s="755"/>
      <c r="U11" s="4"/>
      <c r="V11" s="4"/>
      <c r="W11" s="406"/>
      <c r="X11" s="4"/>
      <c r="Y11" s="4"/>
      <c r="AA11" s="4"/>
      <c r="AB11" s="4"/>
      <c r="AD11" s="752"/>
      <c r="AF11" s="709"/>
      <c r="AH11" s="131" t="s">
        <v>136</v>
      </c>
      <c r="AI11" s="124" t="s">
        <v>247</v>
      </c>
      <c r="AK11" s="419" t="s">
        <v>183</v>
      </c>
      <c r="AL11" s="457" t="s">
        <v>210</v>
      </c>
      <c r="AM11" s="705" t="s">
        <v>227</v>
      </c>
      <c r="AN11" s="706"/>
      <c r="AO11" s="707"/>
      <c r="AP11" s="460" t="s">
        <v>139</v>
      </c>
    </row>
    <row r="12" spans="2:42" s="5" customFormat="1" ht="26" customHeight="1" x14ac:dyDescent="0.2">
      <c r="B12" s="727"/>
      <c r="C12" s="174"/>
      <c r="D12" s="710"/>
      <c r="E12" s="174"/>
      <c r="F12" s="390" t="s">
        <v>57</v>
      </c>
      <c r="G12" s="174"/>
      <c r="H12" s="319" t="s">
        <v>113</v>
      </c>
      <c r="I12" s="5" t="s">
        <v>72</v>
      </c>
      <c r="J12" s="391" t="s">
        <v>134</v>
      </c>
      <c r="K12" s="319" t="str">
        <f>IF(J12=R16,S16,IF(J12=R17,S17,IF(J12=R16,S16)))</f>
        <v>Réaliser une installation en adoptant une attitude écoresponsable</v>
      </c>
      <c r="L12" s="391" t="s">
        <v>215</v>
      </c>
      <c r="O12" s="397" t="s">
        <v>142</v>
      </c>
      <c r="P12" s="134" t="s">
        <v>144</v>
      </c>
      <c r="R12" s="410" t="s">
        <v>134</v>
      </c>
      <c r="S12" s="475" t="s">
        <v>253</v>
      </c>
      <c r="U12" s="4"/>
      <c r="V12" s="4"/>
      <c r="W12" s="4"/>
      <c r="X12" s="4"/>
      <c r="Y12" s="4"/>
      <c r="AA12" s="4"/>
      <c r="AB12" s="4"/>
      <c r="AD12" s="753"/>
      <c r="AF12" s="709"/>
      <c r="AH12" s="131" t="s">
        <v>137</v>
      </c>
      <c r="AI12" s="124" t="s">
        <v>248</v>
      </c>
      <c r="AK12" s="420" t="s">
        <v>184</v>
      </c>
      <c r="AL12" s="458" t="s">
        <v>211</v>
      </c>
      <c r="AM12" s="705" t="s">
        <v>229</v>
      </c>
      <c r="AN12" s="706" t="s">
        <v>164</v>
      </c>
      <c r="AO12" s="707" t="s">
        <v>164</v>
      </c>
      <c r="AP12" s="460" t="s">
        <v>140</v>
      </c>
    </row>
    <row r="13" spans="2:42" s="5" customFormat="1" ht="20" customHeight="1" x14ac:dyDescent="0.2">
      <c r="B13" s="12" t="s">
        <v>10</v>
      </c>
      <c r="C13" s="173"/>
      <c r="D13" s="12" t="s">
        <v>10</v>
      </c>
      <c r="E13" s="173"/>
      <c r="F13" s="12" t="s">
        <v>10</v>
      </c>
      <c r="G13" s="173"/>
      <c r="H13" s="386" t="s">
        <v>10</v>
      </c>
      <c r="I13" s="5" t="s">
        <v>72</v>
      </c>
      <c r="J13" s="467" t="s">
        <v>201</v>
      </c>
      <c r="K13" s="135" t="s">
        <v>201</v>
      </c>
      <c r="L13" s="467" t="s">
        <v>201</v>
      </c>
      <c r="O13" s="12" t="s">
        <v>10</v>
      </c>
      <c r="P13" s="169" t="s">
        <v>153</v>
      </c>
      <c r="R13" s="12" t="s">
        <v>10</v>
      </c>
      <c r="S13" s="169" t="s">
        <v>153</v>
      </c>
      <c r="U13" s="4"/>
      <c r="V13" s="4"/>
      <c r="W13" s="4"/>
      <c r="X13" s="4"/>
      <c r="Y13" s="4"/>
      <c r="AA13" s="4"/>
      <c r="AB13" s="4"/>
      <c r="AD13" s="12" t="s">
        <v>10</v>
      </c>
      <c r="AF13" s="709"/>
      <c r="AH13" s="131" t="s">
        <v>140</v>
      </c>
      <c r="AI13" s="124" t="s">
        <v>256</v>
      </c>
      <c r="AK13" s="421" t="s">
        <v>185</v>
      </c>
      <c r="AL13" s="459" t="s">
        <v>212</v>
      </c>
      <c r="AM13" s="705" t="s">
        <v>230</v>
      </c>
      <c r="AN13" s="706" t="s">
        <v>165</v>
      </c>
      <c r="AO13" s="707" t="s">
        <v>165</v>
      </c>
      <c r="AP13" s="460" t="s">
        <v>147</v>
      </c>
    </row>
    <row r="14" spans="2:42" s="5" customFormat="1" ht="29" customHeight="1" x14ac:dyDescent="0.2">
      <c r="B14" s="721" t="s">
        <v>47</v>
      </c>
      <c r="C14" s="389"/>
      <c r="D14" s="708" t="s">
        <v>217</v>
      </c>
      <c r="E14" s="174"/>
      <c r="F14" s="130" t="s">
        <v>67</v>
      </c>
      <c r="G14" s="174"/>
      <c r="H14" s="319" t="s">
        <v>236</v>
      </c>
      <c r="I14" s="5" t="s">
        <v>72</v>
      </c>
      <c r="J14" s="385" t="s">
        <v>137</v>
      </c>
      <c r="K14" s="319" t="str">
        <f>IF(J14=U4,V4,IF(J14=#REF!,#REF!,IF(J14=U4,V4)))</f>
        <v>Contrôler et régler les paramètres</v>
      </c>
      <c r="L14" s="385" t="s">
        <v>181</v>
      </c>
      <c r="O14" s="401"/>
      <c r="P14" s="402"/>
      <c r="R14" s="401"/>
      <c r="S14" s="404"/>
      <c r="U14" s="4"/>
      <c r="V14" s="4"/>
      <c r="W14" s="4"/>
      <c r="X14" s="4"/>
      <c r="Y14" s="4"/>
      <c r="AA14" s="4"/>
      <c r="AB14" s="4"/>
      <c r="AD14" s="748" t="s">
        <v>152</v>
      </c>
      <c r="AF14" s="710"/>
      <c r="AH14" s="131" t="s">
        <v>146</v>
      </c>
      <c r="AI14" s="405" t="s">
        <v>257</v>
      </c>
    </row>
    <row r="15" spans="2:42" s="5" customFormat="1" ht="33" customHeight="1" x14ac:dyDescent="0.2">
      <c r="B15" s="722"/>
      <c r="C15" s="389"/>
      <c r="D15" s="710"/>
      <c r="E15" s="174"/>
      <c r="F15" s="130" t="s">
        <v>68</v>
      </c>
      <c r="G15" s="174"/>
      <c r="H15" s="319" t="s">
        <v>237</v>
      </c>
      <c r="I15" s="5" t="s">
        <v>72</v>
      </c>
      <c r="J15" s="385" t="s">
        <v>136</v>
      </c>
      <c r="K15" s="319" t="str">
        <f>IF(J15=U8,V8,IF(J15=U9,V9,IF(J15=U8,V8)))</f>
        <v>Mettre en service une installation</v>
      </c>
      <c r="L15" s="385" t="s">
        <v>182</v>
      </c>
      <c r="O15" s="736" t="str">
        <f>$F$7</f>
        <v>A1 - T5</v>
      </c>
      <c r="P15" s="737"/>
      <c r="R15" s="740" t="str">
        <f>$F$12</f>
        <v>A2 - T4</v>
      </c>
      <c r="S15" s="741"/>
      <c r="U15" s="4"/>
      <c r="V15" s="4"/>
      <c r="W15" s="4"/>
      <c r="X15" s="4"/>
      <c r="Y15" s="4"/>
      <c r="AA15" s="4"/>
      <c r="AB15" s="4"/>
      <c r="AD15" s="749"/>
      <c r="AF15" s="12" t="s">
        <v>10</v>
      </c>
      <c r="AH15" s="12" t="s">
        <v>10</v>
      </c>
      <c r="AI15" s="135" t="s">
        <v>10</v>
      </c>
    </row>
    <row r="16" spans="2:42" s="5" customFormat="1" ht="30" customHeight="1" x14ac:dyDescent="0.2">
      <c r="B16" s="12" t="s">
        <v>10</v>
      </c>
      <c r="C16" s="173"/>
      <c r="D16" s="12" t="s">
        <v>10</v>
      </c>
      <c r="E16" s="173"/>
      <c r="F16" s="12" t="s">
        <v>10</v>
      </c>
      <c r="G16" s="173"/>
      <c r="H16" s="386" t="s">
        <v>10</v>
      </c>
      <c r="I16" s="5" t="s">
        <v>72</v>
      </c>
      <c r="J16" s="467" t="s">
        <v>201</v>
      </c>
      <c r="K16" s="135" t="s">
        <v>201</v>
      </c>
      <c r="L16" s="467" t="s">
        <v>201</v>
      </c>
      <c r="O16" s="397" t="s">
        <v>133</v>
      </c>
      <c r="P16" s="134" t="s">
        <v>233</v>
      </c>
      <c r="R16" s="410" t="s">
        <v>134</v>
      </c>
      <c r="S16" s="475" t="s">
        <v>253</v>
      </c>
      <c r="U16" s="4"/>
      <c r="V16" s="4"/>
      <c r="W16" s="4"/>
      <c r="X16" s="4"/>
      <c r="Y16" s="4"/>
      <c r="AA16" s="4"/>
      <c r="AB16" s="4"/>
      <c r="AD16" s="749"/>
      <c r="AF16" s="708" t="s">
        <v>255</v>
      </c>
      <c r="AH16" s="130" t="s">
        <v>138</v>
      </c>
      <c r="AI16" s="124" t="s">
        <v>244</v>
      </c>
    </row>
    <row r="17" spans="2:36" s="5" customFormat="1" ht="46" customHeight="1" x14ac:dyDescent="0.2">
      <c r="B17" s="723" t="s">
        <v>116</v>
      </c>
      <c r="C17" s="174"/>
      <c r="D17" s="719" t="s">
        <v>219</v>
      </c>
      <c r="E17" s="174"/>
      <c r="F17" s="392" t="s">
        <v>118</v>
      </c>
      <c r="G17" s="174"/>
      <c r="H17" s="319" t="s">
        <v>238</v>
      </c>
      <c r="J17" s="393" t="s">
        <v>138</v>
      </c>
      <c r="K17" s="319" t="str">
        <f>IF(J17=X4,Y4,IF(J17=#REF!,#REF!,IF(J17=X4,Y4)))</f>
        <v>Réaliser des opérations d’amélioration de l’efficacité énergétique</v>
      </c>
      <c r="L17" s="477" t="s">
        <v>260</v>
      </c>
      <c r="O17" s="12" t="s">
        <v>10</v>
      </c>
      <c r="P17" s="169" t="s">
        <v>153</v>
      </c>
      <c r="R17" s="12" t="s">
        <v>10</v>
      </c>
      <c r="S17" s="169" t="s">
        <v>153</v>
      </c>
      <c r="U17" s="4"/>
      <c r="V17" s="4"/>
      <c r="W17" s="4"/>
      <c r="X17" s="4"/>
      <c r="Y17" s="4"/>
      <c r="AA17" s="4"/>
      <c r="AB17" s="4"/>
      <c r="AD17" s="750"/>
      <c r="AF17" s="709"/>
      <c r="AH17" s="130" t="s">
        <v>139</v>
      </c>
      <c r="AI17" s="124" t="s">
        <v>239</v>
      </c>
    </row>
    <row r="18" spans="2:36" s="5" customFormat="1" ht="51" customHeight="1" x14ac:dyDescent="0.2">
      <c r="B18" s="724"/>
      <c r="C18" s="174"/>
      <c r="D18" s="720"/>
      <c r="E18" s="174"/>
      <c r="F18" s="392" t="s">
        <v>246</v>
      </c>
      <c r="G18" s="174"/>
      <c r="H18" s="319" t="s">
        <v>239</v>
      </c>
      <c r="J18" s="393" t="s">
        <v>139</v>
      </c>
      <c r="K18" s="319" t="str">
        <f>IF(J18=X8,Y8,IF(J18=#REF!,#REF!,IF(J18=X8,Y8)))</f>
        <v>Réaliser des travaux de dépannage</v>
      </c>
      <c r="L18" s="477" t="s">
        <v>261</v>
      </c>
      <c r="O18" s="147"/>
      <c r="P18" s="147"/>
      <c r="R18" s="168"/>
      <c r="S18" s="166"/>
      <c r="U18" s="4"/>
      <c r="V18" s="4"/>
      <c r="W18" s="4"/>
      <c r="X18" s="4"/>
      <c r="Y18" s="4"/>
      <c r="AA18" s="4"/>
      <c r="AB18" s="4"/>
      <c r="AD18" s="13"/>
      <c r="AE18" s="147"/>
      <c r="AF18" s="710"/>
      <c r="AH18" s="130" t="s">
        <v>147</v>
      </c>
      <c r="AI18" s="405" t="s">
        <v>249</v>
      </c>
      <c r="AJ18" s="4"/>
    </row>
    <row r="19" spans="2:36" s="5" customFormat="1" ht="20" customHeight="1" x14ac:dyDescent="0.2">
      <c r="B19" s="12" t="s">
        <v>10</v>
      </c>
      <c r="C19" s="173"/>
      <c r="D19" s="12" t="s">
        <v>10</v>
      </c>
      <c r="E19" s="173"/>
      <c r="F19" s="12" t="s">
        <v>10</v>
      </c>
      <c r="G19" s="173"/>
      <c r="H19" s="386" t="s">
        <v>10</v>
      </c>
      <c r="I19" s="5" t="s">
        <v>72</v>
      </c>
      <c r="J19" s="470" t="s">
        <v>201</v>
      </c>
      <c r="K19" s="135" t="s">
        <v>201</v>
      </c>
      <c r="L19" s="470" t="s">
        <v>201</v>
      </c>
      <c r="O19" s="147"/>
      <c r="P19" s="147"/>
      <c r="Q19" s="4"/>
      <c r="R19" s="4"/>
      <c r="S19" s="4"/>
      <c r="U19" s="4"/>
      <c r="V19" s="4"/>
      <c r="W19" s="4"/>
      <c r="X19" s="4"/>
      <c r="Y19" s="4"/>
      <c r="AA19" s="4"/>
      <c r="AB19" s="4"/>
      <c r="AD19" s="147"/>
      <c r="AE19" s="147"/>
      <c r="AF19" s="13"/>
      <c r="AH19" s="13"/>
      <c r="AI19" s="13"/>
      <c r="AJ19" s="4"/>
    </row>
    <row r="20" spans="2:36" s="5" customFormat="1" ht="32" customHeight="1" x14ac:dyDescent="0.2">
      <c r="B20" s="717" t="s">
        <v>218</v>
      </c>
      <c r="C20" s="174"/>
      <c r="D20" s="719" t="s">
        <v>117</v>
      </c>
      <c r="E20" s="174"/>
      <c r="F20" s="473" t="s">
        <v>242</v>
      </c>
      <c r="G20" s="174"/>
      <c r="H20" s="319" t="s">
        <v>241</v>
      </c>
      <c r="I20" s="5" t="s">
        <v>72</v>
      </c>
      <c r="J20" s="474" t="s">
        <v>140</v>
      </c>
      <c r="K20" s="319" t="str">
        <f>IF(J20=AA4,AB4,IF(J20=#REF!,#REF!,IF(J20=AA4,AB4)))</f>
        <v>Consigner et transmettre les informations</v>
      </c>
      <c r="L20" s="478" t="s">
        <v>184</v>
      </c>
      <c r="O20" s="147"/>
      <c r="P20" s="147"/>
      <c r="Q20" s="4"/>
      <c r="R20" s="4"/>
      <c r="S20" s="4"/>
      <c r="U20" s="4"/>
      <c r="V20" s="4"/>
      <c r="W20" s="4"/>
      <c r="X20" s="4"/>
      <c r="Y20" s="4"/>
      <c r="AA20" s="4"/>
      <c r="AB20" s="4"/>
      <c r="AD20" s="147"/>
      <c r="AE20" s="147"/>
      <c r="AF20" s="147"/>
      <c r="AG20" s="147"/>
      <c r="AH20" s="147"/>
      <c r="AI20" s="147"/>
      <c r="AJ20" s="4"/>
    </row>
    <row r="21" spans="2:36" s="5" customFormat="1" ht="27.5" customHeight="1" x14ac:dyDescent="0.2">
      <c r="B21" s="718"/>
      <c r="C21" s="174"/>
      <c r="D21" s="720"/>
      <c r="E21" s="174"/>
      <c r="F21" s="473" t="s">
        <v>240</v>
      </c>
      <c r="G21" s="174"/>
      <c r="H21" s="319" t="s">
        <v>119</v>
      </c>
      <c r="I21" s="5" t="s">
        <v>72</v>
      </c>
      <c r="J21" s="474" t="s">
        <v>147</v>
      </c>
      <c r="K21" s="319" t="str">
        <f>IF(J21=AA8,AB8,IF(J21=AA9,AB9,IF(J21=AA8,AB8)))</f>
        <v>Conseiller le client et/ou l’exploitant du système</v>
      </c>
      <c r="L21" s="478" t="s">
        <v>185</v>
      </c>
      <c r="O21" s="147"/>
      <c r="P21" s="147"/>
      <c r="Q21" s="4"/>
      <c r="R21" s="4"/>
      <c r="S21" s="4"/>
      <c r="U21" s="4"/>
      <c r="V21" s="4"/>
      <c r="W21" s="4"/>
      <c r="X21" s="4"/>
      <c r="Y21" s="4"/>
      <c r="AA21" s="4"/>
      <c r="AB21" s="4"/>
      <c r="AD21" s="147"/>
      <c r="AE21" s="147"/>
      <c r="AF21" s="147"/>
      <c r="AG21" s="147"/>
      <c r="AH21" s="147"/>
      <c r="AI21" s="147"/>
      <c r="AJ21" s="4"/>
    </row>
    <row r="22" spans="2:36" s="5" customFormat="1" ht="20" customHeight="1" x14ac:dyDescent="0.2">
      <c r="B22" s="12"/>
      <c r="C22" s="173"/>
      <c r="D22" s="12"/>
      <c r="E22" s="173"/>
      <c r="F22" s="12"/>
      <c r="G22" s="173"/>
      <c r="H22" s="12"/>
      <c r="I22" s="5" t="s">
        <v>72</v>
      </c>
      <c r="J22" s="12"/>
      <c r="K22" s="12"/>
      <c r="L22" s="12"/>
      <c r="O22" s="147"/>
      <c r="P22" s="147"/>
      <c r="Q22" s="4"/>
      <c r="R22" s="4"/>
      <c r="S22" s="4"/>
      <c r="U22" s="4"/>
      <c r="V22" s="4"/>
      <c r="W22" s="4"/>
      <c r="X22" s="4"/>
      <c r="Y22" s="4"/>
      <c r="AA22" s="4"/>
      <c r="AB22" s="4"/>
      <c r="AF22" s="147"/>
      <c r="AG22" s="147"/>
      <c r="AH22" s="147"/>
      <c r="AI22" s="147"/>
      <c r="AJ22" s="4"/>
    </row>
    <row r="23" spans="2:36" s="5" customFormat="1" ht="28" customHeight="1" x14ac:dyDescent="0.2">
      <c r="B23" s="13"/>
      <c r="C23" s="147"/>
      <c r="D23" s="13"/>
      <c r="E23" s="147"/>
      <c r="F23" s="13"/>
      <c r="G23" s="147"/>
      <c r="H23" s="13"/>
      <c r="I23" s="147"/>
      <c r="J23" s="13"/>
      <c r="K23" s="13"/>
      <c r="O23" s="147"/>
      <c r="P23" s="147"/>
      <c r="Q23" s="4"/>
      <c r="R23" s="4"/>
      <c r="S23" s="4"/>
      <c r="U23" s="4"/>
      <c r="V23" s="4"/>
      <c r="W23" s="4"/>
      <c r="X23" s="4"/>
      <c r="Y23" s="4"/>
      <c r="AA23" s="4"/>
      <c r="AB23" s="4"/>
      <c r="AG23" s="147"/>
      <c r="AJ23" s="4"/>
    </row>
    <row r="24" spans="2:36" s="5" customFormat="1" ht="28" customHeight="1" x14ac:dyDescent="0.2">
      <c r="B24" s="147"/>
      <c r="C24" s="147"/>
      <c r="D24" s="147"/>
      <c r="E24" s="147"/>
      <c r="F24" s="147"/>
      <c r="G24" s="147"/>
      <c r="H24" s="147"/>
      <c r="I24" s="147"/>
      <c r="O24" s="147"/>
      <c r="P24" s="147"/>
      <c r="Q24" s="4"/>
      <c r="R24" s="4"/>
      <c r="S24" s="4"/>
      <c r="U24" s="4"/>
      <c r="V24" s="4"/>
      <c r="W24" s="4"/>
      <c r="X24" s="4"/>
      <c r="Y24" s="4"/>
      <c r="AA24" s="4"/>
      <c r="AB24" s="4"/>
      <c r="AJ24" s="147"/>
    </row>
    <row r="25" spans="2:36" s="5" customFormat="1" ht="20" customHeight="1" x14ac:dyDescent="0.2">
      <c r="B25" s="147"/>
      <c r="C25" s="147"/>
      <c r="D25" s="147"/>
      <c r="E25" s="147"/>
      <c r="F25" s="147"/>
      <c r="G25" s="147"/>
      <c r="H25" s="147"/>
      <c r="I25" s="147"/>
      <c r="Q25" s="4"/>
      <c r="R25" s="4"/>
      <c r="S25" s="4"/>
      <c r="U25" s="4"/>
      <c r="V25" s="4"/>
      <c r="W25" s="4"/>
      <c r="X25" s="4"/>
      <c r="Y25" s="4"/>
      <c r="AA25" s="4"/>
      <c r="AB25" s="4"/>
      <c r="AJ25" s="147"/>
    </row>
    <row r="26" spans="2:36" s="5" customFormat="1" ht="20" customHeight="1" x14ac:dyDescent="0.2">
      <c r="B26" s="147"/>
      <c r="C26" s="147"/>
      <c r="D26" s="147"/>
      <c r="E26" s="147"/>
      <c r="F26" s="147"/>
      <c r="G26" s="147"/>
      <c r="H26" s="147"/>
      <c r="I26" s="147"/>
      <c r="Q26" s="4"/>
      <c r="R26" s="4"/>
      <c r="S26" s="4"/>
      <c r="U26" s="4"/>
      <c r="V26" s="4"/>
      <c r="W26" s="4"/>
      <c r="X26" s="4"/>
      <c r="Y26" s="4"/>
      <c r="AA26" s="4"/>
      <c r="AB26" s="4"/>
    </row>
    <row r="27" spans="2:36" s="5" customFormat="1" ht="20" customHeight="1" x14ac:dyDescent="0.2">
      <c r="J27" s="147"/>
      <c r="Q27" s="4"/>
      <c r="R27" s="4"/>
      <c r="S27" s="4"/>
      <c r="U27" s="4"/>
      <c r="V27" s="4"/>
      <c r="W27" s="4"/>
      <c r="X27" s="4"/>
      <c r="Y27" s="4"/>
      <c r="AA27" s="4"/>
      <c r="AB27" s="4"/>
    </row>
    <row r="28" spans="2:36" s="5" customFormat="1" ht="20" customHeight="1" x14ac:dyDescent="0.2">
      <c r="B28" s="12" t="s">
        <v>10</v>
      </c>
      <c r="J28" s="147"/>
      <c r="Q28" s="4"/>
      <c r="R28" s="4"/>
      <c r="S28" s="4"/>
      <c r="U28" s="4"/>
      <c r="V28" s="4"/>
      <c r="W28" s="4"/>
      <c r="X28" s="4"/>
      <c r="Y28" s="4"/>
      <c r="AA28" s="4"/>
      <c r="AB28" s="4"/>
    </row>
    <row r="29" spans="2:36" s="5" customFormat="1" ht="20" customHeight="1" x14ac:dyDescent="0.2">
      <c r="B29" s="390" t="s">
        <v>55</v>
      </c>
      <c r="D29" s="89" t="s">
        <v>64</v>
      </c>
      <c r="E29" s="172"/>
      <c r="F29" s="89" t="s">
        <v>44</v>
      </c>
      <c r="G29" s="172"/>
      <c r="H29" s="89" t="s">
        <v>58</v>
      </c>
      <c r="J29" s="147"/>
      <c r="Q29" s="4"/>
      <c r="R29" s="4"/>
      <c r="S29" s="4"/>
      <c r="U29" s="4"/>
      <c r="V29" s="4"/>
      <c r="W29" s="4"/>
      <c r="X29" s="4"/>
      <c r="Y29" s="4"/>
      <c r="AA29" s="4"/>
      <c r="AB29" s="4"/>
    </row>
    <row r="30" spans="2:36" s="5" customFormat="1" ht="20" customHeight="1" x14ac:dyDescent="0.2">
      <c r="B30" s="390" t="s">
        <v>56</v>
      </c>
      <c r="D30" s="354" t="s">
        <v>10</v>
      </c>
      <c r="E30" s="355"/>
      <c r="F30" s="354" t="s">
        <v>10</v>
      </c>
      <c r="G30" s="355"/>
      <c r="H30" s="365" t="s">
        <v>10</v>
      </c>
      <c r="J30" s="147"/>
      <c r="Q30" s="4"/>
      <c r="R30" s="4"/>
      <c r="S30" s="4"/>
      <c r="T30" s="147"/>
      <c r="U30" s="4"/>
      <c r="V30" s="4"/>
      <c r="W30" s="4"/>
      <c r="X30" s="4"/>
      <c r="Y30" s="4"/>
      <c r="Z30" s="147"/>
      <c r="AA30" s="4"/>
      <c r="AB30" s="4"/>
      <c r="AC30" s="147"/>
    </row>
    <row r="31" spans="2:36" s="5" customFormat="1" ht="20" customHeight="1" x14ac:dyDescent="0.2">
      <c r="B31" s="390" t="s">
        <v>57</v>
      </c>
      <c r="D31" s="170" t="s">
        <v>62</v>
      </c>
      <c r="E31" s="356"/>
      <c r="F31" s="132" t="s">
        <v>59</v>
      </c>
      <c r="G31" s="358"/>
      <c r="H31" s="366" t="s">
        <v>76</v>
      </c>
      <c r="Q31" s="4"/>
      <c r="R31" s="4"/>
      <c r="S31" s="4"/>
      <c r="T31" s="147"/>
      <c r="U31" s="4"/>
      <c r="V31" s="4"/>
      <c r="W31" s="4"/>
      <c r="X31" s="4"/>
      <c r="Y31" s="4"/>
      <c r="Z31" s="147"/>
      <c r="AA31" s="4"/>
      <c r="AB31" s="4"/>
      <c r="AC31" s="147"/>
    </row>
    <row r="32" spans="2:36" s="5" customFormat="1" ht="26" customHeight="1" x14ac:dyDescent="0.2">
      <c r="B32" s="390" t="s">
        <v>114</v>
      </c>
      <c r="D32" s="171" t="s">
        <v>63</v>
      </c>
      <c r="E32" s="175"/>
      <c r="F32" s="133" t="s">
        <v>60</v>
      </c>
      <c r="G32" s="223"/>
      <c r="H32" s="367" t="s">
        <v>75</v>
      </c>
      <c r="Q32" s="4"/>
      <c r="R32" s="4"/>
      <c r="S32" s="4"/>
      <c r="U32" s="4"/>
      <c r="V32" s="4"/>
      <c r="W32" s="4"/>
      <c r="X32" s="4"/>
      <c r="Y32" s="4"/>
      <c r="AA32" s="4"/>
      <c r="AB32" s="4"/>
      <c r="AC32" s="147"/>
    </row>
    <row r="33" spans="2:42" s="5" customFormat="1" ht="20" customHeight="1" x14ac:dyDescent="0.2">
      <c r="B33" s="390" t="s">
        <v>115</v>
      </c>
      <c r="D33" s="171" t="s">
        <v>154</v>
      </c>
      <c r="E33" s="175"/>
      <c r="F33" s="409" t="s">
        <v>61</v>
      </c>
      <c r="G33" s="223"/>
      <c r="H33" s="367" t="s">
        <v>155</v>
      </c>
      <c r="O33" s="147"/>
      <c r="P33" s="147"/>
      <c r="Q33" s="4"/>
      <c r="R33" s="4"/>
      <c r="S33" s="4"/>
      <c r="U33" s="4"/>
      <c r="V33" s="4"/>
      <c r="W33" s="4"/>
      <c r="X33" s="4"/>
      <c r="Y33" s="4"/>
      <c r="AA33" s="4"/>
      <c r="AB33" s="4"/>
      <c r="AC33" s="147"/>
    </row>
    <row r="34" spans="2:42" s="5" customFormat="1" ht="15" x14ac:dyDescent="0.2">
      <c r="D34" s="127"/>
      <c r="E34" s="357"/>
      <c r="F34" s="127"/>
      <c r="G34" s="357"/>
      <c r="H34" s="368"/>
      <c r="L34" s="4"/>
      <c r="O34" s="147"/>
      <c r="P34" s="147"/>
      <c r="Q34" s="4"/>
      <c r="R34" s="4"/>
      <c r="S34" s="4"/>
      <c r="U34" s="4"/>
      <c r="V34" s="4"/>
      <c r="W34" s="4"/>
      <c r="X34" s="4"/>
      <c r="Y34" s="4"/>
      <c r="AA34" s="4"/>
      <c r="AB34" s="4"/>
    </row>
    <row r="35" spans="2:42" s="5" customFormat="1" ht="15" x14ac:dyDescent="0.2">
      <c r="L35" s="4"/>
      <c r="Q35" s="4"/>
      <c r="R35" s="4"/>
      <c r="S35" s="4"/>
      <c r="U35" s="4"/>
      <c r="V35" s="4"/>
      <c r="W35" s="4"/>
      <c r="X35" s="4"/>
      <c r="Y35" s="4"/>
      <c r="AA35" s="4"/>
      <c r="AB35" s="4"/>
    </row>
    <row r="36" spans="2:42" s="5" customFormat="1" ht="15" x14ac:dyDescent="0.2">
      <c r="K36" s="4"/>
      <c r="L36" s="4"/>
      <c r="Q36" s="4"/>
      <c r="R36" s="4"/>
      <c r="S36" s="4"/>
      <c r="U36" s="4"/>
      <c r="V36" s="4"/>
      <c r="W36" s="4"/>
      <c r="X36" s="4"/>
      <c r="Y36" s="4"/>
      <c r="AA36" s="4"/>
      <c r="AB36" s="4"/>
      <c r="AD36" s="4"/>
      <c r="AE36" s="4"/>
    </row>
    <row r="37" spans="2:42" s="5" customFormat="1" ht="20" customHeight="1" x14ac:dyDescent="0.2">
      <c r="K37" s="4"/>
      <c r="L37" s="4"/>
      <c r="M37" s="4"/>
      <c r="N37" s="4"/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D37" s="4"/>
      <c r="AE37" s="4"/>
      <c r="AF37" s="4"/>
      <c r="AH37" s="4"/>
      <c r="AI37" s="4"/>
    </row>
    <row r="38" spans="2:42" s="5" customFormat="1" ht="26" customHeight="1" x14ac:dyDescent="0.2">
      <c r="K38" s="4"/>
      <c r="L38" s="4"/>
      <c r="M38" s="4"/>
      <c r="N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D38" s="4"/>
      <c r="AE38" s="4"/>
      <c r="AF38" s="4"/>
      <c r="AG38" s="4"/>
      <c r="AH38" s="4"/>
      <c r="AI38" s="4"/>
    </row>
    <row r="39" spans="2:42" s="5" customFormat="1" ht="20" customHeight="1" x14ac:dyDescent="0.2">
      <c r="K39" s="4"/>
      <c r="L39" s="4"/>
      <c r="M39" s="4"/>
      <c r="N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4"/>
      <c r="AD39" s="4"/>
      <c r="AE39" s="4"/>
      <c r="AF39" s="4"/>
      <c r="AG39" s="4"/>
      <c r="AH39" s="4"/>
      <c r="AI39" s="4"/>
    </row>
    <row r="40" spans="2:42" s="5" customFormat="1" ht="31" customHeight="1" x14ac:dyDescent="0.2">
      <c r="B40" s="4"/>
      <c r="F40" s="89" t="s">
        <v>71</v>
      </c>
      <c r="H40" s="89" t="s">
        <v>58</v>
      </c>
      <c r="J40" s="89"/>
      <c r="K40" s="89" t="s">
        <v>186</v>
      </c>
      <c r="L40" s="89"/>
      <c r="M40" s="4"/>
      <c r="N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4"/>
      <c r="AD40" s="4"/>
      <c r="AE40" s="4"/>
      <c r="AF40" s="4"/>
      <c r="AG40" s="4"/>
      <c r="AH40" s="4"/>
      <c r="AI40" s="4"/>
      <c r="AJ40" s="4"/>
    </row>
    <row r="41" spans="2:42" s="5" customFormat="1" ht="20" customHeight="1" x14ac:dyDescent="0.2">
      <c r="B41" s="4"/>
      <c r="C41" s="4"/>
      <c r="D41" s="4"/>
      <c r="E41" s="4"/>
      <c r="F41" s="365"/>
      <c r="G41" s="4"/>
      <c r="H41" s="365" t="s">
        <v>10</v>
      </c>
      <c r="I41" s="4"/>
      <c r="J41" s="464"/>
      <c r="K41" s="135"/>
      <c r="L41" s="365"/>
      <c r="N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4"/>
      <c r="AD41" s="4"/>
      <c r="AE41" s="4"/>
      <c r="AF41" s="4"/>
      <c r="AG41" s="4"/>
      <c r="AH41" s="4"/>
      <c r="AI41" s="4"/>
      <c r="AJ41" s="4"/>
    </row>
    <row r="42" spans="2:42" s="5" customFormat="1" ht="20" customHeight="1" x14ac:dyDescent="0.2">
      <c r="B42" s="4"/>
      <c r="C42" s="4"/>
      <c r="D42" s="4"/>
      <c r="E42" s="4"/>
      <c r="F42" s="742">
        <v>7</v>
      </c>
      <c r="G42" s="4"/>
      <c r="H42" s="742" t="s">
        <v>167</v>
      </c>
      <c r="I42" s="4"/>
      <c r="J42" s="463" t="s">
        <v>197</v>
      </c>
      <c r="K42" s="366" t="s">
        <v>189</v>
      </c>
      <c r="L42" s="366" t="s">
        <v>193</v>
      </c>
      <c r="M42" s="4"/>
      <c r="N42" s="4"/>
      <c r="Q42" s="4"/>
      <c r="R42" s="4"/>
      <c r="S42" s="4"/>
      <c r="U42" s="4"/>
      <c r="V42" s="4"/>
      <c r="W42" s="4"/>
      <c r="X42" s="4"/>
      <c r="Y42" s="4"/>
      <c r="Z42" s="4"/>
      <c r="AA42" s="4"/>
      <c r="AB42" s="4"/>
      <c r="AD42" s="4"/>
      <c r="AE42" s="4"/>
      <c r="AF42" s="4"/>
      <c r="AG42" s="4"/>
      <c r="AH42" s="4"/>
      <c r="AI42" s="4"/>
      <c r="AJ42" s="4"/>
    </row>
    <row r="43" spans="2:42" s="5" customFormat="1" ht="20" customHeight="1" x14ac:dyDescent="0.2">
      <c r="B43" s="4"/>
      <c r="C43" s="4"/>
      <c r="D43" s="4"/>
      <c r="E43" s="4"/>
      <c r="F43" s="743"/>
      <c r="G43" s="4"/>
      <c r="H43" s="743"/>
      <c r="I43" s="4"/>
      <c r="J43" s="463" t="s">
        <v>198</v>
      </c>
      <c r="K43" s="367" t="s">
        <v>190</v>
      </c>
      <c r="L43" s="367" t="s">
        <v>194</v>
      </c>
      <c r="M43" s="4"/>
      <c r="N43" s="4"/>
      <c r="O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4"/>
      <c r="AD43" s="4"/>
      <c r="AE43" s="4"/>
      <c r="AF43" s="4"/>
      <c r="AG43" s="4"/>
      <c r="AH43" s="4"/>
      <c r="AI43" s="4"/>
      <c r="AJ43" s="4"/>
      <c r="AL43" s="4"/>
      <c r="AM43" s="4"/>
      <c r="AN43" s="4"/>
    </row>
    <row r="44" spans="2:42" s="5" customFormat="1" ht="20" customHeight="1" x14ac:dyDescent="0.2">
      <c r="B44" s="4"/>
      <c r="C44" s="4"/>
      <c r="D44" s="4"/>
      <c r="E44" s="4"/>
      <c r="F44" s="743"/>
      <c r="G44" s="4"/>
      <c r="H44" s="743"/>
      <c r="I44" s="4"/>
      <c r="J44" s="463" t="s">
        <v>199</v>
      </c>
      <c r="K44" s="367" t="s">
        <v>191</v>
      </c>
      <c r="L44" s="366" t="s">
        <v>196</v>
      </c>
      <c r="M44" s="4"/>
      <c r="N44" s="4"/>
      <c r="O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4"/>
      <c r="AD44" s="4"/>
      <c r="AE44" s="4"/>
      <c r="AF44" s="4"/>
      <c r="AG44" s="4"/>
      <c r="AH44" s="4"/>
      <c r="AI44" s="4"/>
      <c r="AJ44" s="4"/>
      <c r="AL44" s="4"/>
      <c r="AM44" s="4"/>
      <c r="AN44" s="4"/>
    </row>
    <row r="45" spans="2:42" s="5" customFormat="1" ht="20" customHeight="1" x14ac:dyDescent="0.2">
      <c r="B45" s="4"/>
      <c r="C45" s="4"/>
      <c r="D45" s="4"/>
      <c r="E45" s="4"/>
      <c r="F45" s="744"/>
      <c r="G45" s="4"/>
      <c r="H45" s="744"/>
      <c r="I45" s="4"/>
      <c r="J45" s="463" t="s">
        <v>200</v>
      </c>
      <c r="K45" s="367" t="s">
        <v>192</v>
      </c>
      <c r="L45" s="367" t="s">
        <v>195</v>
      </c>
      <c r="M45" s="4"/>
      <c r="N45" s="4"/>
      <c r="O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4"/>
      <c r="AD45" s="4"/>
      <c r="AE45" s="4"/>
      <c r="AF45" s="4"/>
      <c r="AG45" s="4"/>
      <c r="AH45" s="4"/>
      <c r="AI45" s="4"/>
      <c r="AJ45" s="4"/>
      <c r="AL45" s="4"/>
      <c r="AM45" s="4"/>
      <c r="AN45" s="4"/>
    </row>
    <row r="46" spans="2:42" s="5" customFormat="1" ht="20" customHeight="1" x14ac:dyDescent="0.2">
      <c r="B46" s="4"/>
      <c r="C46" s="4"/>
      <c r="D46" s="4"/>
      <c r="E46" s="4"/>
      <c r="F46" s="742">
        <v>8</v>
      </c>
      <c r="G46" s="4"/>
      <c r="H46" s="742" t="s">
        <v>172</v>
      </c>
      <c r="I46" s="4"/>
      <c r="J46" s="463" t="s">
        <v>197</v>
      </c>
      <c r="K46" s="366" t="s">
        <v>168</v>
      </c>
      <c r="L46" s="366" t="s">
        <v>193</v>
      </c>
      <c r="M46" s="4"/>
      <c r="N46" s="4"/>
      <c r="O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4"/>
      <c r="AD46" s="4"/>
      <c r="AE46" s="4"/>
      <c r="AF46" s="4"/>
      <c r="AG46" s="4"/>
      <c r="AH46" s="4"/>
      <c r="AI46" s="4"/>
      <c r="AJ46" s="4"/>
      <c r="AL46" s="4"/>
      <c r="AM46" s="4"/>
      <c r="AN46" s="4"/>
    </row>
    <row r="47" spans="2:42" s="5" customFormat="1" ht="20" customHeight="1" x14ac:dyDescent="0.2">
      <c r="B47" s="4"/>
      <c r="C47" s="4"/>
      <c r="D47" s="4"/>
      <c r="E47" s="4"/>
      <c r="F47" s="743"/>
      <c r="G47" s="4"/>
      <c r="H47" s="743"/>
      <c r="I47" s="4"/>
      <c r="J47" s="463" t="s">
        <v>198</v>
      </c>
      <c r="K47" s="367" t="s">
        <v>169</v>
      </c>
      <c r="L47" s="367" t="s">
        <v>194</v>
      </c>
      <c r="M47" s="4"/>
      <c r="N47" s="4"/>
      <c r="O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2:42" s="5" customFormat="1" ht="20" customHeight="1" x14ac:dyDescent="0.2">
      <c r="B48" s="4"/>
      <c r="C48" s="4"/>
      <c r="D48" s="4"/>
      <c r="E48" s="4"/>
      <c r="F48" s="743"/>
      <c r="G48" s="4"/>
      <c r="H48" s="743"/>
      <c r="I48" s="4"/>
      <c r="J48" s="463" t="s">
        <v>199</v>
      </c>
      <c r="K48" s="367" t="s">
        <v>170</v>
      </c>
      <c r="L48" s="366" t="s">
        <v>196</v>
      </c>
      <c r="N48" s="4"/>
      <c r="O48" s="4"/>
      <c r="P48" s="4"/>
      <c r="Q48" s="4"/>
      <c r="R48" s="4"/>
      <c r="S48" s="4"/>
      <c r="T48" s="147"/>
      <c r="U48" s="4"/>
      <c r="V48" s="4"/>
      <c r="W48" s="4"/>
      <c r="X48" s="4"/>
      <c r="Y48" s="4"/>
      <c r="Z48" s="4"/>
      <c r="AA48" s="4"/>
      <c r="AB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6:20" ht="20" customHeight="1" x14ac:dyDescent="0.2">
      <c r="F49" s="743"/>
      <c r="H49" s="743"/>
      <c r="J49" s="463" t="s">
        <v>200</v>
      </c>
      <c r="K49" s="367" t="s">
        <v>171</v>
      </c>
      <c r="L49" s="367" t="s">
        <v>195</v>
      </c>
      <c r="M49" s="5"/>
      <c r="T49" s="147"/>
    </row>
    <row r="50" spans="6:20" ht="20" customHeight="1" x14ac:dyDescent="0.2">
      <c r="F50" s="744"/>
      <c r="H50" s="744"/>
      <c r="J50" s="127"/>
      <c r="K50" s="368"/>
      <c r="L50" s="368"/>
      <c r="M50" s="5"/>
      <c r="T50" s="147"/>
    </row>
    <row r="51" spans="6:20" ht="20" customHeight="1" x14ac:dyDescent="0.2">
      <c r="F51" s="368"/>
      <c r="H51" s="368"/>
      <c r="M51" s="5"/>
    </row>
    <row r="52" spans="6:20" ht="20" customHeight="1" x14ac:dyDescent="0.2">
      <c r="M52" s="5"/>
    </row>
    <row r="53" spans="6:20" ht="20" customHeight="1" x14ac:dyDescent="0.2">
      <c r="F53" s="4" t="str">
        <f>LOWER(F52)</f>
        <v/>
      </c>
    </row>
    <row r="54" spans="6:20" ht="20" customHeight="1" x14ac:dyDescent="0.2"/>
    <row r="55" spans="6:20" ht="20" customHeight="1" x14ac:dyDescent="0.2"/>
    <row r="56" spans="6:20" ht="20" customHeight="1" x14ac:dyDescent="0.2"/>
    <row r="57" spans="6:20" ht="20" customHeight="1" x14ac:dyDescent="0.2"/>
    <row r="58" spans="6:20" ht="20" customHeight="1" x14ac:dyDescent="0.2"/>
    <row r="59" spans="6:20" ht="20" customHeight="1" x14ac:dyDescent="0.2"/>
    <row r="60" spans="6:20" ht="20" customHeight="1" x14ac:dyDescent="0.2"/>
    <row r="61" spans="6:20" ht="20" customHeight="1" x14ac:dyDescent="0.2"/>
    <row r="62" spans="6:20" ht="20" customHeight="1" x14ac:dyDescent="0.2"/>
    <row r="63" spans="6:20" ht="20" customHeight="1" x14ac:dyDescent="0.2"/>
    <row r="64" spans="6:20" ht="20" customHeight="1" x14ac:dyDescent="0.2"/>
    <row r="65" ht="20" customHeight="1" x14ac:dyDescent="0.2"/>
    <row r="66" ht="20" customHeight="1" x14ac:dyDescent="0.2"/>
    <row r="67" ht="20" customHeight="1" x14ac:dyDescent="0.2"/>
    <row r="68" ht="20" customHeight="1" x14ac:dyDescent="0.2"/>
    <row r="69" ht="20" customHeight="1" x14ac:dyDescent="0.2"/>
    <row r="70" ht="20" customHeight="1" x14ac:dyDescent="0.2"/>
    <row r="71" ht="20" customHeight="1" x14ac:dyDescent="0.2"/>
    <row r="72" ht="20" customHeight="1" x14ac:dyDescent="0.2"/>
    <row r="73" ht="20" customHeight="1" x14ac:dyDescent="0.2"/>
    <row r="74" ht="20" customHeight="1" x14ac:dyDescent="0.2"/>
    <row r="75" ht="20" customHeight="1" x14ac:dyDescent="0.2"/>
    <row r="76" ht="20" customHeight="1" x14ac:dyDescent="0.2"/>
    <row r="77" ht="20" customHeight="1" x14ac:dyDescent="0.2"/>
    <row r="78" ht="20" customHeight="1" x14ac:dyDescent="0.2"/>
    <row r="79" ht="20" customHeight="1" x14ac:dyDescent="0.2"/>
    <row r="80" ht="20" customHeight="1" x14ac:dyDescent="0.2"/>
    <row r="81" ht="20" customHeight="1" x14ac:dyDescent="0.2"/>
    <row r="82" ht="20" customHeight="1" x14ac:dyDescent="0.2"/>
    <row r="83" ht="20" customHeight="1" x14ac:dyDescent="0.2"/>
    <row r="84" ht="20" customHeight="1" x14ac:dyDescent="0.2"/>
    <row r="85" ht="20" customHeight="1" x14ac:dyDescent="0.2"/>
    <row r="86" ht="20" customHeight="1" x14ac:dyDescent="0.2"/>
    <row r="87" ht="20" customHeight="1" x14ac:dyDescent="0.2"/>
    <row r="88" ht="20" customHeight="1" x14ac:dyDescent="0.2"/>
    <row r="89" ht="20" customHeight="1" x14ac:dyDescent="0.2"/>
    <row r="90" ht="20" customHeight="1" x14ac:dyDescent="0.2"/>
    <row r="91" ht="20" customHeight="1" x14ac:dyDescent="0.2"/>
    <row r="92" ht="20" customHeight="1" x14ac:dyDescent="0.2"/>
    <row r="93" ht="20" customHeight="1" x14ac:dyDescent="0.2"/>
    <row r="94" ht="20" customHeight="1" x14ac:dyDescent="0.2"/>
    <row r="95" ht="20" customHeight="1" x14ac:dyDescent="0.2"/>
    <row r="96" ht="20" customHeight="1" x14ac:dyDescent="0.2"/>
  </sheetData>
  <sheetProtection sheet="1" selectLockedCells="1"/>
  <mergeCells count="46">
    <mergeCell ref="H46:H50"/>
    <mergeCell ref="F42:F45"/>
    <mergeCell ref="F46:F50"/>
    <mergeCell ref="AM2:AO2"/>
    <mergeCell ref="AM11:AO11"/>
    <mergeCell ref="AM12:AO12"/>
    <mergeCell ref="AM13:AO13"/>
    <mergeCell ref="AM8:AO8"/>
    <mergeCell ref="H42:H45"/>
    <mergeCell ref="AD14:AD17"/>
    <mergeCell ref="R15:S15"/>
    <mergeCell ref="AD8:AD12"/>
    <mergeCell ref="O15:P15"/>
    <mergeCell ref="R11:S11"/>
    <mergeCell ref="O11:P11"/>
    <mergeCell ref="O3:P3"/>
    <mergeCell ref="U3:V3"/>
    <mergeCell ref="U7:V7"/>
    <mergeCell ref="R3:S3"/>
    <mergeCell ref="R7:S7"/>
    <mergeCell ref="X3:Y3"/>
    <mergeCell ref="AM3:AO3"/>
    <mergeCell ref="AM5:AO5"/>
    <mergeCell ref="AM6:AO6"/>
    <mergeCell ref="AA3:AB3"/>
    <mergeCell ref="AM7:AO7"/>
    <mergeCell ref="AM4:AO4"/>
    <mergeCell ref="AA7:AB7"/>
    <mergeCell ref="B20:B21"/>
    <mergeCell ref="D20:D21"/>
    <mergeCell ref="B14:B15"/>
    <mergeCell ref="D14:D15"/>
    <mergeCell ref="B17:B18"/>
    <mergeCell ref="D17:D18"/>
    <mergeCell ref="AM9:AO9"/>
    <mergeCell ref="AM10:AO10"/>
    <mergeCell ref="AF16:AF18"/>
    <mergeCell ref="B4:B7"/>
    <mergeCell ref="D4:D7"/>
    <mergeCell ref="B9:B12"/>
    <mergeCell ref="D9:D12"/>
    <mergeCell ref="X7:Y7"/>
    <mergeCell ref="AD4:AD6"/>
    <mergeCell ref="AF4:AF6"/>
    <mergeCell ref="AF8:AF14"/>
    <mergeCell ref="O7:P7"/>
  </mergeCells>
  <phoneticPr fontId="63" type="noConversion"/>
  <conditionalFormatting sqref="K43 K46 K4:K7">
    <cfRule type="cellIs" dxfId="8" priority="12" operator="equal">
      <formula>0</formula>
    </cfRule>
  </conditionalFormatting>
  <conditionalFormatting sqref="K9:K12">
    <cfRule type="cellIs" dxfId="7" priority="10" operator="equal">
      <formula>0</formula>
    </cfRule>
  </conditionalFormatting>
  <conditionalFormatting sqref="K14:K15">
    <cfRule type="cellIs" dxfId="6" priority="9" operator="equal">
      <formula>0</formula>
    </cfRule>
  </conditionalFormatting>
  <conditionalFormatting sqref="K20:K21">
    <cfRule type="cellIs" dxfId="5" priority="7" operator="equal">
      <formula>0</formula>
    </cfRule>
  </conditionalFormatting>
  <conditionalFormatting sqref="K26:K29">
    <cfRule type="cellIs" dxfId="4" priority="6" operator="equal">
      <formula>0</formula>
    </cfRule>
  </conditionalFormatting>
  <conditionalFormatting sqref="K31:K37">
    <cfRule type="cellIs" dxfId="3" priority="5" operator="equal">
      <formula>0</formula>
    </cfRule>
  </conditionalFormatting>
  <conditionalFormatting sqref="K39">
    <cfRule type="cellIs" dxfId="2" priority="4" operator="equal">
      <formula>0</formula>
    </cfRule>
  </conditionalFormatting>
  <conditionalFormatting sqref="K42">
    <cfRule type="cellIs" dxfId="1" priority="2" operator="equal">
      <formula>0</formula>
    </cfRule>
  </conditionalFormatting>
  <conditionalFormatting sqref="K17:K18">
    <cfRule type="cellIs" dxfId="0" priority="1" operator="equal">
      <formula>0</formula>
    </cfRule>
  </conditionalFormatting>
  <dataValidations count="14">
    <dataValidation type="list" allowBlank="1" showInputMessage="1" showErrorMessage="1" sqref="J21">
      <formula1>$AA$8:$AA$9</formula1>
    </dataValidation>
    <dataValidation type="list" allowBlank="1" showInputMessage="1" showErrorMessage="1" sqref="J12">
      <formula1>$R$16:$R$17</formula1>
    </dataValidation>
    <dataValidation type="list" allowBlank="1" showInputMessage="1" showErrorMessage="1" sqref="J10">
      <formula1>$R$8:$R$9</formula1>
    </dataValidation>
    <dataValidation type="list" allowBlank="1" showInputMessage="1" showErrorMessage="1" sqref="J9">
      <formula1>$R$4:$R$5</formula1>
    </dataValidation>
    <dataValidation type="list" allowBlank="1" showInputMessage="1" showErrorMessage="1" sqref="J11">
      <formula1>$R$12:$R$13</formula1>
    </dataValidation>
    <dataValidation type="list" allowBlank="1" showInputMessage="1" showErrorMessage="1" sqref="J7">
      <formula1>$O$16:$O$17</formula1>
    </dataValidation>
    <dataValidation type="list" allowBlank="1" showInputMessage="1" showErrorMessage="1" sqref="J6">
      <formula1>$O$12:$O$13</formula1>
    </dataValidation>
    <dataValidation type="list" allowBlank="1" showInputMessage="1" showErrorMessage="1" sqref="J17">
      <formula1>$X$4:$X$5</formula1>
    </dataValidation>
    <dataValidation type="list" allowBlank="1" showInputMessage="1" showErrorMessage="1" sqref="J15">
      <formula1>$U$8:$U$9</formula1>
    </dataValidation>
    <dataValidation type="list" allowBlank="1" showInputMessage="1" showErrorMessage="1" sqref="J20">
      <formula1>$AA$4:$AA$5</formula1>
    </dataValidation>
    <dataValidation type="list" allowBlank="1" showInputMessage="1" showErrorMessage="1" sqref="J4">
      <formula1>$O$4:$O$5</formula1>
    </dataValidation>
    <dataValidation type="list" allowBlank="1" showInputMessage="1" showErrorMessage="1" sqref="J5">
      <formula1>$O$8:$O$9</formula1>
    </dataValidation>
    <dataValidation type="list" allowBlank="1" showInputMessage="1" showErrorMessage="1" sqref="J14">
      <formula1>$U$4:$U$5</formula1>
    </dataValidation>
    <dataValidation type="list" allowBlank="1" showInputMessage="1" showErrorMessage="1" sqref="J18">
      <formula1>$X$8:$X$9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>
    <tabColor rgb="FFFBAE43"/>
  </sheetPr>
  <dimension ref="A1:S64"/>
  <sheetViews>
    <sheetView showFormulas="1" showGridLines="0" zoomScale="55" zoomScaleNormal="55" zoomScalePageLayoutView="55" workbookViewId="0">
      <selection activeCell="N5" sqref="N5:P12"/>
    </sheetView>
  </sheetViews>
  <sheetFormatPr baseColWidth="10" defaultColWidth="10.83203125" defaultRowHeight="40" customHeight="1" x14ac:dyDescent="0.2"/>
  <cols>
    <col min="1" max="1" width="2.5" style="4" customWidth="1"/>
    <col min="2" max="2" width="10.6640625" style="4" customWidth="1"/>
    <col min="3" max="3" width="4.1640625" style="4" customWidth="1"/>
    <col min="4" max="4" width="14.6640625" style="4" customWidth="1"/>
    <col min="5" max="5" width="4.1640625" style="4" customWidth="1"/>
    <col min="6" max="6" width="40.5" style="4" customWidth="1"/>
    <col min="7" max="7" width="38.6640625" style="4" customWidth="1"/>
    <col min="8" max="8" width="10.83203125" style="4" customWidth="1"/>
    <col min="9" max="9" width="25" style="4" customWidth="1"/>
    <col min="10" max="10" width="15.1640625" style="4" customWidth="1"/>
    <col min="11" max="11" width="4.1640625" style="4" customWidth="1"/>
    <col min="12" max="12" width="43.83203125" style="4" customWidth="1"/>
    <col min="13" max="13" width="4.1640625" style="4" customWidth="1"/>
    <col min="14" max="16" width="31.83203125" style="4" customWidth="1"/>
    <col min="17" max="17" width="4.1640625" style="4" customWidth="1"/>
    <col min="18" max="18" width="57.5" style="4" customWidth="1"/>
    <col min="19" max="16384" width="10.83203125" style="4"/>
  </cols>
  <sheetData>
    <row r="1" spans="1:19" ht="15" customHeight="1" x14ac:dyDescent="0.2">
      <c r="A1" s="394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4"/>
    </row>
    <row r="2" spans="1:19" s="5" customFormat="1" ht="40" customHeight="1" x14ac:dyDescent="0.2">
      <c r="B2" s="89" t="s">
        <v>24</v>
      </c>
      <c r="D2" s="89" t="s">
        <v>20</v>
      </c>
      <c r="F2" s="89" t="s">
        <v>12</v>
      </c>
      <c r="G2" s="89" t="s">
        <v>7</v>
      </c>
      <c r="H2" s="89" t="s">
        <v>9</v>
      </c>
      <c r="I2" s="89" t="s">
        <v>8</v>
      </c>
      <c r="J2" s="89" t="s">
        <v>13</v>
      </c>
      <c r="L2" s="89" t="s">
        <v>14</v>
      </c>
      <c r="M2" s="90"/>
      <c r="N2" s="757" t="s">
        <v>31</v>
      </c>
      <c r="O2" s="758"/>
      <c r="P2" s="759"/>
      <c r="R2" s="89" t="s">
        <v>30</v>
      </c>
    </row>
    <row r="3" spans="1:19" s="5" customFormat="1" ht="40" customHeight="1" x14ac:dyDescent="0.2">
      <c r="B3" s="6">
        <v>20</v>
      </c>
      <c r="D3" s="6" t="s">
        <v>10</v>
      </c>
      <c r="F3" s="6" t="s">
        <v>10</v>
      </c>
      <c r="G3" s="760"/>
      <c r="H3" s="761"/>
      <c r="I3" s="761"/>
      <c r="J3" s="762"/>
      <c r="L3" s="6" t="s">
        <v>10</v>
      </c>
      <c r="N3" s="89" t="s">
        <v>6</v>
      </c>
      <c r="O3" s="89" t="s">
        <v>32</v>
      </c>
      <c r="P3" s="89" t="s">
        <v>33</v>
      </c>
      <c r="R3" s="6" t="s">
        <v>156</v>
      </c>
    </row>
    <row r="4" spans="1:19" s="5" customFormat="1" ht="40" customHeight="1" x14ac:dyDescent="0.2">
      <c r="B4" s="6">
        <v>19.5</v>
      </c>
      <c r="D4" s="6" t="s">
        <v>86</v>
      </c>
      <c r="F4" s="6"/>
      <c r="G4" s="6"/>
      <c r="H4" s="6"/>
      <c r="I4" s="6"/>
      <c r="J4" s="6"/>
      <c r="L4" s="7" t="s">
        <v>124</v>
      </c>
      <c r="M4" s="165"/>
      <c r="N4" s="6" t="s">
        <v>10</v>
      </c>
      <c r="O4" s="6" t="s">
        <v>10</v>
      </c>
      <c r="P4" s="6" t="s">
        <v>10</v>
      </c>
    </row>
    <row r="5" spans="1:19" s="5" customFormat="1" ht="40" customHeight="1" x14ac:dyDescent="0.2">
      <c r="B5" s="6">
        <v>19</v>
      </c>
      <c r="D5" s="6" t="s">
        <v>87</v>
      </c>
      <c r="F5" s="6"/>
      <c r="G5" s="6"/>
      <c r="H5" s="6"/>
      <c r="I5" s="3"/>
      <c r="J5" s="6"/>
      <c r="L5" s="7" t="s">
        <v>123</v>
      </c>
      <c r="M5" s="165"/>
      <c r="N5" s="6"/>
      <c r="O5" s="6"/>
      <c r="P5" s="6"/>
      <c r="R5" s="89" t="s">
        <v>34</v>
      </c>
    </row>
    <row r="6" spans="1:19" s="5" customFormat="1" ht="40" customHeight="1" x14ac:dyDescent="0.2">
      <c r="B6" s="6">
        <v>18.5</v>
      </c>
      <c r="D6" s="6" t="s">
        <v>88</v>
      </c>
      <c r="F6" s="6"/>
      <c r="G6" s="6"/>
      <c r="H6" s="6"/>
      <c r="I6" s="3"/>
      <c r="J6" s="6"/>
      <c r="L6" s="6" t="s">
        <v>126</v>
      </c>
      <c r="M6" s="165"/>
      <c r="N6" s="6"/>
      <c r="O6" s="6"/>
      <c r="P6" s="6"/>
      <c r="R6" s="6" t="s">
        <v>10</v>
      </c>
    </row>
    <row r="7" spans="1:19" s="5" customFormat="1" ht="40" customHeight="1" x14ac:dyDescent="0.2">
      <c r="B7" s="6">
        <v>18</v>
      </c>
      <c r="D7" s="6" t="s">
        <v>89</v>
      </c>
      <c r="F7" s="6"/>
      <c r="G7" s="6"/>
      <c r="H7" s="6"/>
      <c r="I7" s="3"/>
      <c r="J7" s="6"/>
      <c r="L7" s="6" t="s">
        <v>128</v>
      </c>
      <c r="N7" s="6"/>
      <c r="O7" s="6"/>
      <c r="P7" s="6"/>
      <c r="Q7" s="5" t="s">
        <v>28</v>
      </c>
      <c r="R7" s="6" t="s">
        <v>35</v>
      </c>
    </row>
    <row r="8" spans="1:19" s="5" customFormat="1" ht="40" customHeight="1" x14ac:dyDescent="0.2">
      <c r="B8" s="6">
        <v>17.5</v>
      </c>
      <c r="D8" s="6" t="s">
        <v>90</v>
      </c>
      <c r="F8" s="6"/>
      <c r="G8" s="6"/>
      <c r="H8" s="6"/>
      <c r="I8" s="3"/>
      <c r="J8" s="6"/>
      <c r="L8" s="6" t="s">
        <v>131</v>
      </c>
      <c r="N8" s="6"/>
      <c r="O8" s="6"/>
      <c r="P8" s="6"/>
      <c r="R8" s="6" t="s">
        <v>36</v>
      </c>
    </row>
    <row r="9" spans="1:19" s="5" customFormat="1" ht="40" customHeight="1" x14ac:dyDescent="0.2">
      <c r="B9" s="6">
        <v>17</v>
      </c>
      <c r="D9" s="6" t="s">
        <v>91</v>
      </c>
      <c r="F9" s="6"/>
      <c r="G9" s="6"/>
      <c r="H9" s="6"/>
      <c r="I9" s="6"/>
      <c r="J9" s="6"/>
      <c r="L9" s="7" t="s">
        <v>132</v>
      </c>
      <c r="N9" s="6"/>
      <c r="O9" s="6"/>
      <c r="P9" s="6"/>
      <c r="R9" s="6" t="s">
        <v>37</v>
      </c>
    </row>
    <row r="10" spans="1:19" s="5" customFormat="1" ht="40" customHeight="1" x14ac:dyDescent="0.2">
      <c r="B10" s="6">
        <v>16.5</v>
      </c>
      <c r="D10" s="6" t="s">
        <v>92</v>
      </c>
      <c r="F10" s="6"/>
      <c r="G10" s="6"/>
      <c r="H10" s="6"/>
      <c r="I10" s="3"/>
      <c r="J10" s="6"/>
      <c r="L10" s="6" t="s">
        <v>125</v>
      </c>
      <c r="N10" s="6"/>
      <c r="O10" s="6"/>
      <c r="P10" s="6"/>
      <c r="R10" s="6" t="s">
        <v>38</v>
      </c>
    </row>
    <row r="11" spans="1:19" s="5" customFormat="1" ht="40" customHeight="1" x14ac:dyDescent="0.2">
      <c r="B11" s="6">
        <v>16</v>
      </c>
      <c r="D11" s="6" t="s">
        <v>93</v>
      </c>
      <c r="F11" s="6"/>
      <c r="G11" s="6"/>
      <c r="H11" s="6"/>
      <c r="I11" s="3"/>
      <c r="J11" s="6"/>
      <c r="L11" s="6" t="s">
        <v>129</v>
      </c>
      <c r="M11" s="165"/>
      <c r="N11" s="6"/>
      <c r="O11" s="6"/>
      <c r="P11" s="6"/>
      <c r="R11" s="6" t="s">
        <v>39</v>
      </c>
    </row>
    <row r="12" spans="1:19" s="5" customFormat="1" ht="40" customHeight="1" x14ac:dyDescent="0.2">
      <c r="B12" s="6">
        <v>15.5</v>
      </c>
      <c r="D12" s="12"/>
      <c r="F12" s="12"/>
      <c r="G12" s="12"/>
      <c r="H12" s="12"/>
      <c r="I12" s="12"/>
      <c r="J12" s="12"/>
      <c r="L12" s="6" t="s">
        <v>127</v>
      </c>
      <c r="N12" s="6"/>
      <c r="O12" s="6"/>
      <c r="P12" s="6"/>
      <c r="R12" s="6" t="s">
        <v>40</v>
      </c>
    </row>
    <row r="13" spans="1:19" s="5" customFormat="1" ht="40" customHeight="1" x14ac:dyDescent="0.2">
      <c r="B13" s="91">
        <v>15</v>
      </c>
      <c r="F13" s="763"/>
      <c r="G13" s="763"/>
      <c r="L13" s="7" t="s">
        <v>130</v>
      </c>
      <c r="M13" s="165"/>
      <c r="N13" s="12"/>
      <c r="O13" s="12"/>
      <c r="P13" s="12"/>
      <c r="R13" s="12"/>
    </row>
    <row r="14" spans="1:19" s="5" customFormat="1" ht="40" customHeight="1" x14ac:dyDescent="0.2">
      <c r="B14" s="91">
        <v>14.5</v>
      </c>
      <c r="D14" s="89" t="s">
        <v>22</v>
      </c>
      <c r="F14" s="89" t="s">
        <v>11</v>
      </c>
      <c r="L14" s="7"/>
    </row>
    <row r="15" spans="1:19" s="5" customFormat="1" ht="40" customHeight="1" x14ac:dyDescent="0.2">
      <c r="B15" s="91">
        <v>14</v>
      </c>
      <c r="D15" s="6" t="s">
        <v>10</v>
      </c>
      <c r="F15" s="6" t="s">
        <v>10</v>
      </c>
      <c r="L15" s="12"/>
      <c r="R15" s="147"/>
    </row>
    <row r="16" spans="1:19" s="5" customFormat="1" ht="40" customHeight="1" x14ac:dyDescent="0.2">
      <c r="B16" s="91">
        <v>13.5</v>
      </c>
      <c r="D16" s="7" t="s">
        <v>15</v>
      </c>
      <c r="F16" s="6" t="s">
        <v>69</v>
      </c>
    </row>
    <row r="17" spans="2:13" s="5" customFormat="1" ht="40" customHeight="1" x14ac:dyDescent="0.2">
      <c r="B17" s="91">
        <v>13</v>
      </c>
      <c r="D17" s="7" t="s">
        <v>16</v>
      </c>
      <c r="F17" s="6" t="s">
        <v>70</v>
      </c>
      <c r="M17" s="165"/>
    </row>
    <row r="18" spans="2:13" s="5" customFormat="1" ht="40" customHeight="1" x14ac:dyDescent="0.2">
      <c r="B18" s="91">
        <v>12.5</v>
      </c>
      <c r="D18" s="6" t="s">
        <v>17</v>
      </c>
      <c r="F18" s="6" t="s">
        <v>121</v>
      </c>
      <c r="M18" s="165"/>
    </row>
    <row r="19" spans="2:13" s="5" customFormat="1" ht="40" customHeight="1" x14ac:dyDescent="0.2">
      <c r="B19" s="91">
        <v>12</v>
      </c>
      <c r="D19" s="6" t="s">
        <v>18</v>
      </c>
      <c r="F19" s="6" t="s">
        <v>122</v>
      </c>
      <c r="M19" s="165"/>
    </row>
    <row r="20" spans="2:13" s="5" customFormat="1" ht="40" customHeight="1" x14ac:dyDescent="0.2">
      <c r="B20" s="91">
        <v>11.5</v>
      </c>
      <c r="D20" s="6" t="s">
        <v>19</v>
      </c>
      <c r="F20" s="12"/>
      <c r="M20" s="165"/>
    </row>
    <row r="21" spans="2:13" s="5" customFormat="1" ht="40" customHeight="1" x14ac:dyDescent="0.2">
      <c r="B21" s="91">
        <v>11</v>
      </c>
      <c r="D21" s="7" t="s">
        <v>120</v>
      </c>
    </row>
    <row r="22" spans="2:13" s="5" customFormat="1" ht="40" customHeight="1" x14ac:dyDescent="0.2">
      <c r="B22" s="6">
        <v>10.5</v>
      </c>
      <c r="D22" s="12"/>
      <c r="J22" s="92"/>
    </row>
    <row r="23" spans="2:13" s="5" customFormat="1" ht="40" customHeight="1" x14ac:dyDescent="0.2">
      <c r="B23" s="6">
        <v>10</v>
      </c>
      <c r="J23" s="92"/>
    </row>
    <row r="24" spans="2:13" s="5" customFormat="1" ht="40" customHeight="1" x14ac:dyDescent="0.2">
      <c r="B24" s="6">
        <v>9.5</v>
      </c>
      <c r="D24" s="89" t="s">
        <v>0</v>
      </c>
      <c r="I24" s="92"/>
      <c r="J24" s="92"/>
    </row>
    <row r="25" spans="2:13" s="5" customFormat="1" ht="40" customHeight="1" x14ac:dyDescent="0.2">
      <c r="B25" s="6">
        <v>9</v>
      </c>
      <c r="D25" s="6" t="s">
        <v>10</v>
      </c>
      <c r="I25" s="92"/>
      <c r="J25" s="92"/>
    </row>
    <row r="26" spans="2:13" s="5" customFormat="1" ht="40" customHeight="1" x14ac:dyDescent="0.2">
      <c r="B26" s="6">
        <v>8.5</v>
      </c>
      <c r="D26" s="6">
        <v>1</v>
      </c>
      <c r="I26" s="764"/>
      <c r="J26" s="764"/>
    </row>
    <row r="27" spans="2:13" s="5" customFormat="1" ht="40" customHeight="1" x14ac:dyDescent="0.2">
      <c r="B27" s="6">
        <v>8</v>
      </c>
      <c r="D27" s="6">
        <v>2</v>
      </c>
      <c r="I27" s="764"/>
      <c r="J27" s="764"/>
    </row>
    <row r="28" spans="2:13" s="5" customFormat="1" ht="40" customHeight="1" x14ac:dyDescent="0.2">
      <c r="B28" s="6">
        <v>7.5</v>
      </c>
      <c r="D28" s="6">
        <v>3</v>
      </c>
      <c r="H28" s="92"/>
      <c r="I28" s="93"/>
      <c r="J28" s="93"/>
    </row>
    <row r="29" spans="2:13" s="5" customFormat="1" ht="40" customHeight="1" x14ac:dyDescent="0.2">
      <c r="B29" s="6">
        <v>7</v>
      </c>
      <c r="D29" s="6">
        <v>4</v>
      </c>
      <c r="H29" s="92"/>
      <c r="I29" s="93"/>
      <c r="J29" s="93"/>
    </row>
    <row r="30" spans="2:13" s="5" customFormat="1" ht="40" customHeight="1" x14ac:dyDescent="0.2">
      <c r="B30" s="6">
        <v>6.5</v>
      </c>
      <c r="D30" s="6">
        <v>5</v>
      </c>
      <c r="G30" s="92"/>
      <c r="H30" s="92"/>
      <c r="I30" s="92"/>
      <c r="J30" s="92"/>
    </row>
    <row r="31" spans="2:13" s="5" customFormat="1" ht="40" customHeight="1" x14ac:dyDescent="0.2">
      <c r="B31" s="6">
        <v>6</v>
      </c>
      <c r="D31" s="6">
        <v>6</v>
      </c>
      <c r="G31" s="92"/>
      <c r="H31" s="92"/>
      <c r="I31" s="92"/>
      <c r="J31" s="92"/>
    </row>
    <row r="32" spans="2:13" s="5" customFormat="1" ht="40" customHeight="1" x14ac:dyDescent="0.2">
      <c r="B32" s="6">
        <v>5.5</v>
      </c>
      <c r="D32" s="12"/>
      <c r="G32" s="92"/>
      <c r="H32" s="92"/>
      <c r="I32" s="92"/>
      <c r="J32" s="92"/>
    </row>
    <row r="33" spans="2:10" s="5" customFormat="1" ht="40" customHeight="1" x14ac:dyDescent="0.2">
      <c r="B33" s="91">
        <v>5</v>
      </c>
      <c r="G33" s="92"/>
      <c r="H33" s="92"/>
      <c r="I33" s="92"/>
      <c r="J33" s="92"/>
    </row>
    <row r="34" spans="2:10" s="5" customFormat="1" ht="40" customHeight="1" x14ac:dyDescent="0.2">
      <c r="B34" s="91">
        <v>4.5</v>
      </c>
      <c r="D34" s="89" t="s">
        <v>95</v>
      </c>
      <c r="G34" s="4"/>
      <c r="H34" s="4"/>
      <c r="I34" s="92"/>
      <c r="J34" s="92"/>
    </row>
    <row r="35" spans="2:10" s="5" customFormat="1" ht="40" customHeight="1" x14ac:dyDescent="0.2">
      <c r="B35" s="91">
        <v>4</v>
      </c>
      <c r="D35" s="6" t="s">
        <v>10</v>
      </c>
      <c r="G35" s="4"/>
      <c r="H35" s="4"/>
      <c r="I35" s="92"/>
      <c r="J35" s="92"/>
    </row>
    <row r="36" spans="2:10" s="5" customFormat="1" ht="40" customHeight="1" x14ac:dyDescent="0.2">
      <c r="B36" s="91">
        <v>3.5</v>
      </c>
      <c r="D36" s="6">
        <v>1</v>
      </c>
      <c r="G36" s="94"/>
      <c r="H36" s="94"/>
      <c r="I36" s="92"/>
      <c r="J36" s="92"/>
    </row>
    <row r="37" spans="2:10" s="5" customFormat="1" ht="40" customHeight="1" x14ac:dyDescent="0.2">
      <c r="B37" s="91">
        <v>3</v>
      </c>
      <c r="D37" s="6">
        <v>2</v>
      </c>
      <c r="G37" s="94"/>
      <c r="H37" s="94"/>
      <c r="I37" s="92"/>
      <c r="J37" s="92"/>
    </row>
    <row r="38" spans="2:10" s="5" customFormat="1" ht="40" customHeight="1" x14ac:dyDescent="0.2">
      <c r="B38" s="91">
        <v>2.5</v>
      </c>
      <c r="D38" s="6">
        <v>3</v>
      </c>
      <c r="G38" s="94"/>
      <c r="H38" s="94"/>
      <c r="I38" s="92"/>
      <c r="J38" s="92"/>
    </row>
    <row r="39" spans="2:10" s="5" customFormat="1" ht="40" customHeight="1" x14ac:dyDescent="0.2">
      <c r="B39" s="91">
        <v>2</v>
      </c>
      <c r="D39" s="6">
        <v>4</v>
      </c>
      <c r="E39" s="90"/>
      <c r="H39" s="94"/>
      <c r="I39" s="92"/>
      <c r="J39" s="92"/>
    </row>
    <row r="40" spans="2:10" s="5" customFormat="1" ht="40" customHeight="1" x14ac:dyDescent="0.2">
      <c r="B40" s="91">
        <v>1.5</v>
      </c>
      <c r="D40" s="6">
        <v>5</v>
      </c>
      <c r="H40" s="4"/>
      <c r="I40" s="92"/>
      <c r="J40" s="92"/>
    </row>
    <row r="41" spans="2:10" s="5" customFormat="1" ht="40" customHeight="1" x14ac:dyDescent="0.2">
      <c r="B41" s="91">
        <v>1</v>
      </c>
      <c r="D41" s="6">
        <v>6</v>
      </c>
      <c r="H41" s="4"/>
      <c r="I41" s="92"/>
      <c r="J41" s="92"/>
    </row>
    <row r="42" spans="2:10" s="5" customFormat="1" ht="40" customHeight="1" x14ac:dyDescent="0.2">
      <c r="B42" s="6">
        <v>0.5</v>
      </c>
      <c r="D42" s="12"/>
      <c r="H42" s="92"/>
      <c r="I42" s="92"/>
      <c r="J42" s="92"/>
    </row>
    <row r="43" spans="2:10" s="5" customFormat="1" ht="40" customHeight="1" x14ac:dyDescent="0.2">
      <c r="B43" s="6">
        <v>0</v>
      </c>
      <c r="H43" s="92"/>
      <c r="I43" s="92"/>
      <c r="J43" s="92"/>
    </row>
    <row r="44" spans="2:10" s="5" customFormat="1" ht="40" customHeight="1" x14ac:dyDescent="0.2">
      <c r="B44" s="12" t="s">
        <v>10</v>
      </c>
      <c r="H44" s="92"/>
      <c r="I44" s="92"/>
      <c r="J44" s="92"/>
    </row>
    <row r="45" spans="2:10" s="5" customFormat="1" ht="40" customHeight="1" x14ac:dyDescent="0.2">
      <c r="H45" s="92"/>
      <c r="I45" s="92"/>
      <c r="J45" s="92"/>
    </row>
    <row r="46" spans="2:10" s="5" customFormat="1" ht="40" customHeight="1" x14ac:dyDescent="0.2">
      <c r="G46" s="92"/>
      <c r="H46" s="92"/>
      <c r="I46" s="92"/>
      <c r="J46" s="92"/>
    </row>
    <row r="47" spans="2:10" s="5" customFormat="1" ht="40" customHeight="1" x14ac:dyDescent="0.2">
      <c r="G47" s="92"/>
      <c r="H47" s="92"/>
      <c r="I47" s="92"/>
      <c r="J47" s="92"/>
    </row>
    <row r="48" spans="2:10" s="5" customFormat="1" ht="40" customHeight="1" x14ac:dyDescent="0.2">
      <c r="G48" s="4"/>
      <c r="H48" s="4"/>
      <c r="I48" s="92"/>
      <c r="J48" s="92"/>
    </row>
    <row r="49" spans="7:12" s="5" customFormat="1" ht="40" customHeight="1" x14ac:dyDescent="0.2">
      <c r="G49" s="4"/>
      <c r="H49" s="4"/>
      <c r="I49" s="92"/>
      <c r="J49" s="92"/>
    </row>
    <row r="50" spans="7:12" s="5" customFormat="1" ht="40" customHeight="1" x14ac:dyDescent="0.2">
      <c r="G50" s="93"/>
      <c r="H50" s="93"/>
    </row>
    <row r="51" spans="7:12" s="5" customFormat="1" ht="40" customHeight="1" x14ac:dyDescent="0.2">
      <c r="G51" s="93"/>
      <c r="H51" s="93"/>
    </row>
    <row r="52" spans="7:12" s="5" customFormat="1" ht="40" customHeight="1" x14ac:dyDescent="0.2">
      <c r="G52" s="4"/>
      <c r="H52" s="4"/>
    </row>
    <row r="53" spans="7:12" s="5" customFormat="1" ht="40" customHeight="1" x14ac:dyDescent="0.2">
      <c r="G53" s="4"/>
      <c r="H53" s="4"/>
    </row>
    <row r="54" spans="7:12" s="5" customFormat="1" ht="40" customHeight="1" x14ac:dyDescent="0.2">
      <c r="G54" s="756"/>
      <c r="H54" s="756"/>
    </row>
    <row r="55" spans="7:12" s="5" customFormat="1" ht="40" customHeight="1" x14ac:dyDescent="0.2">
      <c r="G55" s="756"/>
      <c r="H55" s="756"/>
    </row>
    <row r="56" spans="7:12" s="5" customFormat="1" ht="40" customHeight="1" x14ac:dyDescent="0.2">
      <c r="G56" s="756"/>
      <c r="H56" s="756"/>
    </row>
    <row r="57" spans="7:12" s="5" customFormat="1" ht="40" customHeight="1" x14ac:dyDescent="0.2">
      <c r="G57" s="756"/>
      <c r="H57" s="756"/>
    </row>
    <row r="58" spans="7:12" s="5" customFormat="1" ht="40" customHeight="1" x14ac:dyDescent="0.2">
      <c r="G58" s="756"/>
      <c r="H58" s="756"/>
    </row>
    <row r="59" spans="7:12" s="5" customFormat="1" ht="40" customHeight="1" x14ac:dyDescent="0.2">
      <c r="G59" s="756"/>
      <c r="H59" s="756"/>
      <c r="L59" s="4"/>
    </row>
    <row r="60" spans="7:12" s="5" customFormat="1" ht="40" customHeight="1" x14ac:dyDescent="0.2">
      <c r="G60" s="756"/>
      <c r="H60" s="756"/>
      <c r="L60" s="4"/>
    </row>
    <row r="61" spans="7:12" s="5" customFormat="1" ht="40" customHeight="1" x14ac:dyDescent="0.2">
      <c r="G61" s="756"/>
      <c r="H61" s="756"/>
      <c r="L61" s="4"/>
    </row>
    <row r="62" spans="7:12" s="5" customFormat="1" ht="40" customHeight="1" x14ac:dyDescent="0.2">
      <c r="L62" s="4"/>
    </row>
    <row r="63" spans="7:12" s="5" customFormat="1" ht="40" customHeight="1" x14ac:dyDescent="0.2">
      <c r="L63" s="4"/>
    </row>
    <row r="64" spans="7:12" s="5" customFormat="1" ht="40" customHeight="1" x14ac:dyDescent="0.2">
      <c r="L64" s="4"/>
    </row>
  </sheetData>
  <sheetProtection sheet="1" selectLockedCells="1" selectUnlockedCells="1"/>
  <mergeCells count="8">
    <mergeCell ref="G58:H59"/>
    <mergeCell ref="G60:H61"/>
    <mergeCell ref="N2:P2"/>
    <mergeCell ref="G3:J3"/>
    <mergeCell ref="F13:G13"/>
    <mergeCell ref="I26:J27"/>
    <mergeCell ref="G54:H55"/>
    <mergeCell ref="G56:H57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 enableFormatConditionsCalculation="0">
    <tabColor rgb="FFFBAE43"/>
  </sheetPr>
  <dimension ref="A1:E67"/>
  <sheetViews>
    <sheetView workbookViewId="0">
      <selection activeCell="B5" sqref="B5"/>
    </sheetView>
  </sheetViews>
  <sheetFormatPr baseColWidth="10" defaultColWidth="10.83203125" defaultRowHeight="30" customHeight="1" x14ac:dyDescent="0.2"/>
  <cols>
    <col min="1" max="1" width="3.33203125" style="4" customWidth="1"/>
    <col min="2" max="3" width="20" style="4" customWidth="1"/>
    <col min="4" max="4" width="15.83203125" style="4" customWidth="1"/>
    <col min="5" max="16384" width="10.83203125" style="4"/>
  </cols>
  <sheetData>
    <row r="1" spans="1:4" ht="10" customHeight="1" x14ac:dyDescent="0.2"/>
    <row r="2" spans="1:4" s="5" customFormat="1" ht="20" customHeight="1" x14ac:dyDescent="0.2">
      <c r="B2" s="164" t="s">
        <v>6</v>
      </c>
      <c r="C2" s="164" t="s">
        <v>21</v>
      </c>
      <c r="D2" s="164" t="s">
        <v>80</v>
      </c>
    </row>
    <row r="3" spans="1:4" s="5" customFormat="1" ht="20" customHeight="1" x14ac:dyDescent="0.2">
      <c r="B3" s="360" t="s">
        <v>10</v>
      </c>
      <c r="C3" s="360" t="s">
        <v>10</v>
      </c>
      <c r="D3" s="360" t="s">
        <v>10</v>
      </c>
    </row>
    <row r="4" spans="1:4" s="5" customFormat="1" ht="20" customHeight="1" x14ac:dyDescent="0.2">
      <c r="A4" s="5">
        <v>1</v>
      </c>
      <c r="B4" s="125"/>
      <c r="C4" s="125"/>
      <c r="D4" s="361"/>
    </row>
    <row r="5" spans="1:4" s="5" customFormat="1" ht="20" customHeight="1" x14ac:dyDescent="0.2">
      <c r="A5" s="5">
        <v>2</v>
      </c>
      <c r="B5" s="125"/>
      <c r="C5" s="125"/>
      <c r="D5" s="361"/>
    </row>
    <row r="6" spans="1:4" s="5" customFormat="1" ht="20" customHeight="1" x14ac:dyDescent="0.2">
      <c r="A6" s="5">
        <v>3</v>
      </c>
      <c r="B6" s="125"/>
      <c r="C6" s="125"/>
      <c r="D6" s="361"/>
    </row>
    <row r="7" spans="1:4" s="5" customFormat="1" ht="20" customHeight="1" x14ac:dyDescent="0.2">
      <c r="A7" s="5">
        <v>4</v>
      </c>
      <c r="B7" s="125"/>
      <c r="C7" s="125"/>
      <c r="D7" s="361"/>
    </row>
    <row r="8" spans="1:4" s="5" customFormat="1" ht="20" customHeight="1" x14ac:dyDescent="0.2">
      <c r="A8" s="5">
        <v>5</v>
      </c>
      <c r="B8" s="125"/>
      <c r="C8" s="125"/>
      <c r="D8" s="361"/>
    </row>
    <row r="9" spans="1:4" s="5" customFormat="1" ht="20" customHeight="1" x14ac:dyDescent="0.2">
      <c r="A9" s="5">
        <v>6</v>
      </c>
      <c r="B9" s="125"/>
      <c r="C9" s="125"/>
      <c r="D9" s="361"/>
    </row>
    <row r="10" spans="1:4" s="5" customFormat="1" ht="20" customHeight="1" x14ac:dyDescent="0.2">
      <c r="A10" s="5">
        <v>7</v>
      </c>
      <c r="B10" s="125"/>
      <c r="C10" s="125"/>
      <c r="D10" s="361"/>
    </row>
    <row r="11" spans="1:4" s="5" customFormat="1" ht="20" customHeight="1" x14ac:dyDescent="0.2">
      <c r="A11" s="5">
        <v>8</v>
      </c>
      <c r="B11" s="125"/>
      <c r="C11" s="125"/>
      <c r="D11" s="361"/>
    </row>
    <row r="12" spans="1:4" s="5" customFormat="1" ht="20" customHeight="1" x14ac:dyDescent="0.2">
      <c r="A12" s="5">
        <v>9</v>
      </c>
      <c r="B12" s="125"/>
      <c r="C12" s="125"/>
      <c r="D12" s="361"/>
    </row>
    <row r="13" spans="1:4" s="5" customFormat="1" ht="20" customHeight="1" x14ac:dyDescent="0.2">
      <c r="A13" s="5">
        <v>10</v>
      </c>
      <c r="B13" s="125"/>
      <c r="C13" s="125"/>
      <c r="D13" s="361"/>
    </row>
    <row r="14" spans="1:4" s="5" customFormat="1" ht="20" customHeight="1" x14ac:dyDescent="0.2">
      <c r="A14" s="5">
        <v>11</v>
      </c>
      <c r="B14" s="125"/>
      <c r="C14" s="125"/>
      <c r="D14" s="361"/>
    </row>
    <row r="15" spans="1:4" s="5" customFormat="1" ht="20" customHeight="1" x14ac:dyDescent="0.2">
      <c r="A15" s="5">
        <v>12</v>
      </c>
      <c r="B15" s="125"/>
      <c r="C15" s="125"/>
      <c r="D15" s="361"/>
    </row>
    <row r="16" spans="1:4" s="5" customFormat="1" ht="20" customHeight="1" x14ac:dyDescent="0.2">
      <c r="A16" s="5">
        <v>13</v>
      </c>
      <c r="B16" s="125"/>
      <c r="C16" s="125"/>
      <c r="D16" s="361"/>
    </row>
    <row r="17" spans="1:4" s="5" customFormat="1" ht="20" customHeight="1" x14ac:dyDescent="0.2">
      <c r="A17" s="5">
        <v>14</v>
      </c>
      <c r="B17" s="125"/>
      <c r="C17" s="125"/>
      <c r="D17" s="361"/>
    </row>
    <row r="18" spans="1:4" s="5" customFormat="1" ht="20" customHeight="1" x14ac:dyDescent="0.2">
      <c r="A18" s="5">
        <v>15</v>
      </c>
      <c r="B18" s="125"/>
      <c r="C18" s="125"/>
      <c r="D18" s="361"/>
    </row>
    <row r="19" spans="1:4" s="5" customFormat="1" ht="20" customHeight="1" x14ac:dyDescent="0.2">
      <c r="A19" s="5">
        <v>16</v>
      </c>
      <c r="B19" s="125"/>
      <c r="C19" s="125"/>
      <c r="D19" s="361"/>
    </row>
    <row r="20" spans="1:4" s="5" customFormat="1" ht="20" customHeight="1" x14ac:dyDescent="0.2">
      <c r="A20" s="5">
        <v>17</v>
      </c>
      <c r="B20" s="125"/>
      <c r="C20" s="125"/>
      <c r="D20" s="361"/>
    </row>
    <row r="21" spans="1:4" s="5" customFormat="1" ht="20" customHeight="1" x14ac:dyDescent="0.2">
      <c r="A21" s="5">
        <v>18</v>
      </c>
      <c r="B21" s="125"/>
      <c r="C21" s="125"/>
      <c r="D21" s="361"/>
    </row>
    <row r="22" spans="1:4" s="5" customFormat="1" ht="20" customHeight="1" x14ac:dyDescent="0.2">
      <c r="A22" s="5">
        <v>19</v>
      </c>
      <c r="B22" s="125"/>
      <c r="C22" s="125"/>
      <c r="D22" s="361"/>
    </row>
    <row r="23" spans="1:4" s="5" customFormat="1" ht="20" customHeight="1" x14ac:dyDescent="0.2">
      <c r="A23" s="5">
        <v>20</v>
      </c>
      <c r="B23" s="125"/>
      <c r="C23" s="125"/>
      <c r="D23" s="361"/>
    </row>
    <row r="24" spans="1:4" s="5" customFormat="1" ht="20" customHeight="1" x14ac:dyDescent="0.2">
      <c r="A24" s="5">
        <v>21</v>
      </c>
      <c r="B24" s="125"/>
      <c r="C24" s="125"/>
      <c r="D24" s="361"/>
    </row>
    <row r="25" spans="1:4" s="5" customFormat="1" ht="20" customHeight="1" x14ac:dyDescent="0.2">
      <c r="A25" s="5">
        <v>22</v>
      </c>
      <c r="B25" s="125"/>
      <c r="C25" s="125"/>
      <c r="D25" s="361"/>
    </row>
    <row r="26" spans="1:4" s="5" customFormat="1" ht="20" customHeight="1" x14ac:dyDescent="0.2">
      <c r="A26" s="5">
        <v>23</v>
      </c>
      <c r="B26" s="125"/>
      <c r="C26" s="125"/>
      <c r="D26" s="361"/>
    </row>
    <row r="27" spans="1:4" s="5" customFormat="1" ht="20" customHeight="1" x14ac:dyDescent="0.2">
      <c r="A27" s="5">
        <v>24</v>
      </c>
      <c r="B27" s="125"/>
      <c r="C27" s="125"/>
      <c r="D27" s="361"/>
    </row>
    <row r="28" spans="1:4" s="5" customFormat="1" ht="20" customHeight="1" x14ac:dyDescent="0.2">
      <c r="A28" s="5">
        <v>25</v>
      </c>
      <c r="B28" s="125"/>
      <c r="C28" s="125"/>
      <c r="D28" s="361"/>
    </row>
    <row r="29" spans="1:4" s="5" customFormat="1" ht="20" customHeight="1" x14ac:dyDescent="0.2">
      <c r="A29" s="5">
        <v>26</v>
      </c>
      <c r="B29" s="125"/>
      <c r="C29" s="125"/>
      <c r="D29" s="361"/>
    </row>
    <row r="30" spans="1:4" s="5" customFormat="1" ht="20" customHeight="1" x14ac:dyDescent="0.2">
      <c r="A30" s="5">
        <v>27</v>
      </c>
      <c r="B30" s="125"/>
      <c r="C30" s="125"/>
      <c r="D30" s="361"/>
    </row>
    <row r="31" spans="1:4" s="5" customFormat="1" ht="20" customHeight="1" x14ac:dyDescent="0.2">
      <c r="A31" s="5">
        <v>28</v>
      </c>
      <c r="B31" s="125"/>
      <c r="C31" s="125"/>
      <c r="D31" s="361"/>
    </row>
    <row r="32" spans="1:4" s="5" customFormat="1" ht="20" customHeight="1" x14ac:dyDescent="0.2">
      <c r="A32" s="5">
        <v>29</v>
      </c>
      <c r="B32" s="125"/>
      <c r="C32" s="125"/>
      <c r="D32" s="361"/>
    </row>
    <row r="33" spans="2:5" s="5" customFormat="1" ht="20" customHeight="1" x14ac:dyDescent="0.2">
      <c r="B33" s="517"/>
      <c r="C33" s="517"/>
      <c r="D33" s="517"/>
      <c r="E33" s="16"/>
    </row>
    <row r="34" spans="2:5" s="5" customFormat="1" ht="20" customHeight="1" x14ac:dyDescent="0.2">
      <c r="B34" s="8"/>
      <c r="C34" s="8"/>
      <c r="D34" s="380"/>
      <c r="E34" s="16"/>
    </row>
    <row r="35" spans="2:5" s="5" customFormat="1" ht="20" customHeight="1" x14ac:dyDescent="0.2">
      <c r="B35" s="8"/>
      <c r="C35" s="8"/>
      <c r="D35" s="380"/>
      <c r="E35" s="16"/>
    </row>
    <row r="36" spans="2:5" s="5" customFormat="1" ht="20" customHeight="1" x14ac:dyDescent="0.2">
      <c r="B36" s="8"/>
      <c r="C36" s="8"/>
      <c r="D36" s="380"/>
      <c r="E36" s="16"/>
    </row>
    <row r="37" spans="2:5" s="5" customFormat="1" ht="20" customHeight="1" x14ac:dyDescent="0.2">
      <c r="B37" s="8"/>
      <c r="C37" s="8"/>
      <c r="D37" s="380"/>
      <c r="E37" s="16"/>
    </row>
    <row r="38" spans="2:5" s="5" customFormat="1" ht="20" customHeight="1" x14ac:dyDescent="0.2">
      <c r="B38" s="8"/>
      <c r="C38" s="8"/>
      <c r="D38" s="380"/>
      <c r="E38" s="16"/>
    </row>
    <row r="39" spans="2:5" s="5" customFormat="1" ht="20" customHeight="1" x14ac:dyDescent="0.2">
      <c r="B39" s="8"/>
      <c r="C39" s="8"/>
      <c r="D39" s="8"/>
      <c r="E39" s="16"/>
    </row>
    <row r="40" spans="2:5" s="5" customFormat="1" ht="30" customHeight="1" x14ac:dyDescent="0.2">
      <c r="B40" s="16"/>
      <c r="C40" s="16"/>
      <c r="D40" s="16"/>
      <c r="E40" s="16"/>
    </row>
    <row r="41" spans="2:5" s="5" customFormat="1" ht="30" customHeight="1" x14ac:dyDescent="0.2">
      <c r="B41" s="16"/>
      <c r="C41" s="16"/>
      <c r="D41" s="16"/>
      <c r="E41" s="16"/>
    </row>
    <row r="42" spans="2:5" s="5" customFormat="1" ht="30" customHeight="1" x14ac:dyDescent="0.2"/>
    <row r="43" spans="2:5" s="5" customFormat="1" ht="30" customHeight="1" x14ac:dyDescent="0.2"/>
    <row r="44" spans="2:5" s="5" customFormat="1" ht="30" customHeight="1" x14ac:dyDescent="0.2"/>
    <row r="45" spans="2:5" s="5" customFormat="1" ht="30" customHeight="1" x14ac:dyDescent="0.2"/>
    <row r="46" spans="2:5" s="5" customFormat="1" ht="30" customHeight="1" x14ac:dyDescent="0.2"/>
    <row r="47" spans="2:5" s="5" customFormat="1" ht="30" customHeight="1" x14ac:dyDescent="0.2"/>
    <row r="48" spans="2:5" s="5" customFormat="1" ht="30" customHeight="1" x14ac:dyDescent="0.2"/>
    <row r="49" s="5" customFormat="1" ht="30" customHeight="1" x14ac:dyDescent="0.2"/>
    <row r="50" s="5" customFormat="1" ht="30" customHeight="1" x14ac:dyDescent="0.2"/>
    <row r="51" s="5" customFormat="1" ht="30" customHeight="1" x14ac:dyDescent="0.2"/>
    <row r="52" s="5" customFormat="1" ht="30" customHeight="1" x14ac:dyDescent="0.2"/>
    <row r="53" s="5" customFormat="1" ht="30" customHeight="1" x14ac:dyDescent="0.2"/>
    <row r="54" s="5" customFormat="1" ht="30" customHeight="1" x14ac:dyDescent="0.2"/>
    <row r="55" s="5" customFormat="1" ht="30" customHeight="1" x14ac:dyDescent="0.2"/>
    <row r="56" s="5" customFormat="1" ht="30" customHeight="1" x14ac:dyDescent="0.2"/>
    <row r="57" s="5" customFormat="1" ht="30" customHeight="1" x14ac:dyDescent="0.2"/>
    <row r="58" s="5" customFormat="1" ht="30" customHeight="1" x14ac:dyDescent="0.2"/>
    <row r="59" s="5" customFormat="1" ht="30" customHeight="1" x14ac:dyDescent="0.2"/>
    <row r="60" s="5" customFormat="1" ht="30" customHeight="1" x14ac:dyDescent="0.2"/>
    <row r="61" s="5" customFormat="1" ht="30" customHeight="1" x14ac:dyDescent="0.2"/>
    <row r="62" s="5" customFormat="1" ht="30" customHeight="1" x14ac:dyDescent="0.2"/>
    <row r="63" s="5" customFormat="1" ht="30" customHeight="1" x14ac:dyDescent="0.2"/>
    <row r="64" s="5" customFormat="1" ht="30" customHeight="1" x14ac:dyDescent="0.2"/>
    <row r="65" s="5" customFormat="1" ht="30" customHeight="1" x14ac:dyDescent="0.2"/>
    <row r="66" s="5" customFormat="1" ht="30" customHeight="1" x14ac:dyDescent="0.2"/>
    <row r="67" s="5" customFormat="1" ht="30" customHeight="1" x14ac:dyDescent="0.2"/>
  </sheetData>
  <sheetProtection sheet="1" selectLockedCells="1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>
    <tabColor rgb="FFFBAE43"/>
  </sheetPr>
  <dimension ref="B1:J152"/>
  <sheetViews>
    <sheetView workbookViewId="0">
      <pane xSplit="3" ySplit="2" topLeftCell="D3" activePane="bottomRight" state="frozen"/>
      <selection activeCell="S2" sqref="S2"/>
      <selection pane="topRight" activeCell="S2" sqref="S2"/>
      <selection pane="bottomLeft" activeCell="S2" sqref="S2"/>
      <selection pane="bottomRight" activeCell="D12" sqref="D12"/>
    </sheetView>
  </sheetViews>
  <sheetFormatPr baseColWidth="10" defaultColWidth="10.83203125" defaultRowHeight="18" customHeight="1" x14ac:dyDescent="0.2"/>
  <cols>
    <col min="1" max="1" width="3.33203125" style="150" customWidth="1"/>
    <col min="2" max="2" width="23" style="150" customWidth="1"/>
    <col min="3" max="3" width="18.33203125" style="150" customWidth="1"/>
    <col min="4" max="4" width="37.6640625" style="150" customWidth="1"/>
    <col min="5" max="5" width="20" style="150" customWidth="1"/>
    <col min="6" max="6" width="31.6640625" style="150" customWidth="1"/>
    <col min="7" max="7" width="27.1640625" style="150" customWidth="1"/>
    <col min="8" max="8" width="10.83203125" style="150"/>
    <col min="9" max="9" width="10.83203125" style="150" customWidth="1"/>
    <col min="10" max="10" width="47.6640625" style="150" customWidth="1"/>
    <col min="11" max="16384" width="10.83203125" style="150"/>
  </cols>
  <sheetData>
    <row r="1" spans="2:10" ht="10" customHeight="1" x14ac:dyDescent="0.2"/>
    <row r="2" spans="2:10" ht="18" customHeight="1" x14ac:dyDescent="0.2">
      <c r="B2" s="151" t="s">
        <v>6</v>
      </c>
      <c r="C2" s="151" t="s">
        <v>21</v>
      </c>
      <c r="D2" s="151" t="s">
        <v>27</v>
      </c>
      <c r="E2" s="151" t="s">
        <v>13</v>
      </c>
      <c r="F2" s="183"/>
      <c r="G2" s="183"/>
      <c r="H2" s="183"/>
      <c r="I2" s="183"/>
      <c r="J2" s="183"/>
    </row>
    <row r="3" spans="2:10" ht="18" customHeight="1" x14ac:dyDescent="0.2">
      <c r="B3" s="353" t="s">
        <v>10</v>
      </c>
      <c r="C3" s="353" t="s">
        <v>10</v>
      </c>
      <c r="D3" s="353" t="s">
        <v>10</v>
      </c>
      <c r="E3" s="353"/>
      <c r="F3" s="184"/>
      <c r="G3" s="184"/>
      <c r="H3" s="184"/>
      <c r="I3" s="184"/>
      <c r="J3" s="184"/>
    </row>
    <row r="4" spans="2:10" ht="18" customHeight="1" x14ac:dyDescent="0.2">
      <c r="B4" s="154"/>
      <c r="C4" s="153"/>
      <c r="D4" s="471"/>
      <c r="E4" s="153"/>
      <c r="F4" s="185"/>
      <c r="G4" s="185"/>
      <c r="H4" s="168"/>
      <c r="I4" s="186"/>
      <c r="J4" s="186"/>
    </row>
    <row r="5" spans="2:10" ht="18" customHeight="1" x14ac:dyDescent="0.2">
      <c r="B5" s="154"/>
      <c r="C5" s="153"/>
      <c r="D5" s="153"/>
      <c r="E5" s="153"/>
      <c r="F5" s="185"/>
      <c r="G5" s="185"/>
      <c r="H5" s="168"/>
      <c r="I5" s="186"/>
      <c r="J5" s="186"/>
    </row>
    <row r="6" spans="2:10" ht="18" customHeight="1" x14ac:dyDescent="0.2">
      <c r="B6" s="154"/>
      <c r="C6" s="153"/>
      <c r="D6" s="153"/>
      <c r="E6" s="153"/>
      <c r="F6" s="185"/>
      <c r="G6" s="185"/>
      <c r="H6" s="168"/>
      <c r="I6" s="186"/>
      <c r="J6" s="186"/>
    </row>
    <row r="7" spans="2:10" ht="18" customHeight="1" x14ac:dyDescent="0.2">
      <c r="B7" s="154"/>
      <c r="C7" s="153"/>
      <c r="D7" s="153"/>
      <c r="E7" s="153"/>
      <c r="F7" s="185"/>
      <c r="G7" s="185"/>
      <c r="H7" s="168"/>
      <c r="I7" s="186"/>
      <c r="J7" s="186"/>
    </row>
    <row r="8" spans="2:10" ht="18" customHeight="1" x14ac:dyDescent="0.2">
      <c r="B8" s="154"/>
      <c r="C8" s="153"/>
      <c r="D8" s="153"/>
      <c r="E8" s="153"/>
      <c r="F8" s="185"/>
      <c r="G8" s="185"/>
      <c r="H8" s="168"/>
      <c r="I8" s="186"/>
      <c r="J8" s="186"/>
    </row>
    <row r="9" spans="2:10" ht="18" customHeight="1" x14ac:dyDescent="0.2">
      <c r="B9" s="154"/>
      <c r="C9" s="153"/>
      <c r="D9" s="153"/>
      <c r="E9" s="153"/>
      <c r="F9" s="185"/>
      <c r="G9" s="185"/>
      <c r="H9" s="168"/>
      <c r="I9" s="186"/>
      <c r="J9" s="186"/>
    </row>
    <row r="10" spans="2:10" ht="18" customHeight="1" x14ac:dyDescent="0.2">
      <c r="B10" s="154"/>
      <c r="C10" s="153"/>
      <c r="D10" s="153"/>
      <c r="E10" s="153"/>
      <c r="F10" s="185"/>
      <c r="G10" s="185"/>
      <c r="H10" s="168"/>
      <c r="I10" s="186"/>
      <c r="J10" s="186"/>
    </row>
    <row r="11" spans="2:10" ht="18" customHeight="1" x14ac:dyDescent="0.2">
      <c r="B11" s="154"/>
      <c r="C11" s="153"/>
      <c r="D11" s="153"/>
      <c r="E11" s="153"/>
      <c r="F11" s="185"/>
      <c r="G11" s="185"/>
      <c r="H11" s="168"/>
      <c r="I11" s="186"/>
      <c r="J11" s="186"/>
    </row>
    <row r="12" spans="2:10" ht="18" customHeight="1" x14ac:dyDescent="0.2">
      <c r="B12" s="154"/>
      <c r="C12" s="153"/>
      <c r="D12" s="153"/>
      <c r="E12" s="153"/>
      <c r="F12" s="185"/>
      <c r="G12" s="185"/>
      <c r="H12" s="168"/>
      <c r="I12" s="186"/>
      <c r="J12" s="186"/>
    </row>
    <row r="13" spans="2:10" s="155" customFormat="1" ht="18" customHeight="1" x14ac:dyDescent="0.2">
      <c r="B13" s="154"/>
      <c r="C13" s="153"/>
      <c r="D13" s="153"/>
      <c r="E13" s="153"/>
      <c r="F13" s="185"/>
      <c r="G13" s="185"/>
      <c r="H13" s="168"/>
      <c r="I13" s="186"/>
      <c r="J13" s="186"/>
    </row>
    <row r="14" spans="2:10" ht="18" customHeight="1" x14ac:dyDescent="0.2">
      <c r="B14" s="154"/>
      <c r="C14" s="153"/>
      <c r="D14" s="153"/>
      <c r="E14" s="153"/>
      <c r="F14" s="185"/>
      <c r="G14" s="185"/>
      <c r="H14" s="168"/>
      <c r="I14" s="186"/>
      <c r="J14" s="186"/>
    </row>
    <row r="15" spans="2:10" ht="18" customHeight="1" x14ac:dyDescent="0.2">
      <c r="B15" s="154"/>
      <c r="C15" s="153"/>
      <c r="D15" s="153"/>
      <c r="E15" s="153"/>
      <c r="F15" s="185"/>
      <c r="G15" s="185"/>
      <c r="H15" s="168"/>
      <c r="I15" s="186"/>
      <c r="J15" s="186"/>
    </row>
    <row r="16" spans="2:10" ht="18" customHeight="1" x14ac:dyDescent="0.2">
      <c r="B16" s="156"/>
      <c r="C16" s="152"/>
      <c r="D16" s="152"/>
      <c r="E16" s="152"/>
      <c r="F16" s="187"/>
      <c r="G16" s="187"/>
      <c r="H16" s="188"/>
      <c r="I16" s="184"/>
      <c r="J16" s="184"/>
    </row>
    <row r="17" spans="2:10" ht="18" customHeight="1" x14ac:dyDescent="0.2">
      <c r="B17" s="157"/>
      <c r="C17" s="158"/>
      <c r="D17" s="158"/>
      <c r="E17" s="158"/>
      <c r="F17" s="159"/>
      <c r="G17" s="159"/>
      <c r="H17" s="4"/>
      <c r="I17" s="158"/>
      <c r="J17" s="158"/>
    </row>
    <row r="18" spans="2:10" ht="18" customHeight="1" x14ac:dyDescent="0.2">
      <c r="B18" s="157"/>
      <c r="C18" s="158"/>
      <c r="D18" s="158"/>
      <c r="E18" s="158"/>
      <c r="F18" s="159"/>
      <c r="G18" s="159"/>
      <c r="H18" s="4"/>
      <c r="I18" s="158"/>
      <c r="J18" s="158"/>
    </row>
    <row r="19" spans="2:10" ht="18" customHeight="1" x14ac:dyDescent="0.2">
      <c r="B19" s="157"/>
      <c r="C19" s="158"/>
      <c r="D19" s="158"/>
      <c r="E19" s="158"/>
      <c r="F19" s="159"/>
      <c r="G19" s="159"/>
      <c r="H19" s="4"/>
      <c r="I19" s="158"/>
      <c r="J19" s="158"/>
    </row>
    <row r="20" spans="2:10" ht="18" customHeight="1" x14ac:dyDescent="0.2">
      <c r="B20" s="157"/>
      <c r="C20" s="158"/>
      <c r="D20" s="158"/>
      <c r="E20" s="158"/>
      <c r="F20" s="159"/>
      <c r="G20" s="159"/>
      <c r="H20" s="4"/>
      <c r="I20" s="158"/>
      <c r="J20" s="158"/>
    </row>
    <row r="21" spans="2:10" ht="18" customHeight="1" x14ac:dyDescent="0.2">
      <c r="B21" s="157"/>
      <c r="C21" s="158"/>
      <c r="D21" s="158"/>
      <c r="E21" s="158"/>
      <c r="F21" s="159"/>
      <c r="G21" s="159"/>
      <c r="H21" s="4"/>
      <c r="I21" s="158"/>
      <c r="J21" s="158"/>
    </row>
    <row r="22" spans="2:10" ht="18" customHeight="1" x14ac:dyDescent="0.2">
      <c r="B22" s="157"/>
      <c r="C22" s="158"/>
      <c r="D22" s="158"/>
      <c r="E22" s="158"/>
      <c r="F22" s="159"/>
      <c r="G22" s="159"/>
      <c r="H22" s="4"/>
      <c r="I22" s="158"/>
      <c r="J22" s="158"/>
    </row>
    <row r="23" spans="2:10" ht="18" customHeight="1" x14ac:dyDescent="0.2">
      <c r="B23" s="157"/>
      <c r="C23" s="158"/>
      <c r="D23" s="158"/>
      <c r="E23" s="158"/>
      <c r="F23" s="159"/>
      <c r="G23" s="159"/>
      <c r="H23" s="4"/>
      <c r="I23" s="158"/>
      <c r="J23" s="158"/>
    </row>
    <row r="24" spans="2:10" ht="18" customHeight="1" x14ac:dyDescent="0.2">
      <c r="B24" s="157"/>
      <c r="C24" s="158"/>
      <c r="D24" s="158"/>
      <c r="E24" s="158"/>
      <c r="F24" s="159"/>
      <c r="G24" s="159"/>
      <c r="H24" s="4"/>
      <c r="I24" s="158"/>
      <c r="J24" s="158"/>
    </row>
    <row r="25" spans="2:10" ht="18" customHeight="1" x14ac:dyDescent="0.2">
      <c r="B25" s="157"/>
      <c r="C25" s="158"/>
      <c r="D25" s="158"/>
      <c r="E25" s="158"/>
      <c r="F25" s="159"/>
      <c r="G25" s="159"/>
      <c r="H25" s="4"/>
      <c r="I25" s="158"/>
      <c r="J25" s="158"/>
    </row>
    <row r="26" spans="2:10" ht="18" customHeight="1" x14ac:dyDescent="0.2">
      <c r="B26" s="157"/>
      <c r="C26" s="158"/>
      <c r="D26" s="158"/>
      <c r="E26" s="158"/>
      <c r="F26" s="159"/>
      <c r="G26" s="159"/>
      <c r="H26" s="4"/>
      <c r="I26" s="158"/>
      <c r="J26" s="158"/>
    </row>
    <row r="27" spans="2:10" ht="18" customHeight="1" x14ac:dyDescent="0.2">
      <c r="B27" s="157"/>
      <c r="C27" s="158"/>
      <c r="D27" s="158"/>
      <c r="E27" s="158"/>
      <c r="F27" s="159"/>
      <c r="G27" s="159"/>
      <c r="H27" s="4"/>
      <c r="I27" s="158"/>
      <c r="J27" s="158"/>
    </row>
    <row r="28" spans="2:10" ht="18" customHeight="1" x14ac:dyDescent="0.2">
      <c r="B28" s="157"/>
      <c r="C28" s="158"/>
      <c r="D28" s="158"/>
      <c r="E28" s="158"/>
      <c r="F28" s="159"/>
      <c r="G28" s="159"/>
      <c r="H28" s="4"/>
      <c r="I28" s="158"/>
      <c r="J28" s="158"/>
    </row>
    <row r="29" spans="2:10" ht="18" customHeight="1" x14ac:dyDescent="0.2">
      <c r="B29" s="157"/>
      <c r="C29" s="158"/>
      <c r="D29" s="158"/>
      <c r="E29" s="158"/>
      <c r="F29" s="159"/>
      <c r="G29" s="159"/>
      <c r="H29" s="4"/>
      <c r="I29" s="158"/>
      <c r="J29" s="158"/>
    </row>
    <row r="30" spans="2:10" ht="18" customHeight="1" x14ac:dyDescent="0.2">
      <c r="B30" s="157"/>
      <c r="C30" s="158"/>
      <c r="D30" s="158"/>
      <c r="E30" s="158"/>
      <c r="F30" s="159"/>
      <c r="G30" s="159"/>
      <c r="H30" s="4"/>
      <c r="I30" s="158"/>
      <c r="J30" s="158"/>
    </row>
    <row r="31" spans="2:10" ht="18" customHeight="1" x14ac:dyDescent="0.2">
      <c r="B31" s="157"/>
      <c r="C31" s="158"/>
      <c r="D31" s="158"/>
      <c r="E31" s="158"/>
      <c r="F31" s="159"/>
      <c r="G31" s="159"/>
      <c r="H31" s="4"/>
      <c r="I31" s="158"/>
      <c r="J31" s="158"/>
    </row>
    <row r="32" spans="2:10" ht="18" customHeight="1" x14ac:dyDescent="0.2">
      <c r="B32" s="157"/>
      <c r="C32" s="158"/>
      <c r="D32" s="158"/>
      <c r="E32" s="158"/>
      <c r="F32" s="159"/>
      <c r="G32" s="159"/>
      <c r="H32" s="4"/>
      <c r="I32" s="158"/>
      <c r="J32" s="158"/>
    </row>
    <row r="33" spans="2:10" ht="18" customHeight="1" x14ac:dyDescent="0.2">
      <c r="B33" s="157"/>
      <c r="C33" s="158"/>
      <c r="D33" s="158"/>
      <c r="E33" s="158"/>
      <c r="F33" s="159"/>
      <c r="G33" s="159"/>
      <c r="H33" s="4"/>
      <c r="I33" s="158"/>
      <c r="J33" s="158"/>
    </row>
    <row r="34" spans="2:10" ht="18" customHeight="1" x14ac:dyDescent="0.2">
      <c r="B34" s="157"/>
      <c r="C34" s="158"/>
      <c r="D34" s="158"/>
      <c r="E34" s="158"/>
      <c r="F34" s="159"/>
      <c r="G34" s="159"/>
      <c r="H34" s="4"/>
      <c r="I34" s="158"/>
      <c r="J34" s="158"/>
    </row>
    <row r="35" spans="2:10" ht="18" customHeight="1" x14ac:dyDescent="0.2">
      <c r="B35" s="157"/>
      <c r="C35" s="158"/>
      <c r="D35" s="158"/>
      <c r="E35" s="158"/>
      <c r="F35" s="159"/>
      <c r="G35" s="159"/>
      <c r="H35" s="4"/>
      <c r="I35" s="158"/>
      <c r="J35" s="158"/>
    </row>
    <row r="36" spans="2:10" ht="18" customHeight="1" x14ac:dyDescent="0.2">
      <c r="B36" s="157"/>
      <c r="C36" s="158"/>
      <c r="D36" s="158"/>
      <c r="E36" s="158"/>
      <c r="F36" s="159"/>
      <c r="G36" s="159"/>
      <c r="H36" s="4"/>
      <c r="I36" s="158"/>
      <c r="J36" s="158"/>
    </row>
    <row r="37" spans="2:10" ht="18" customHeight="1" x14ac:dyDescent="0.2">
      <c r="B37" s="157"/>
      <c r="C37" s="158"/>
      <c r="D37" s="158"/>
      <c r="E37" s="158"/>
      <c r="F37" s="159"/>
      <c r="G37" s="159"/>
      <c r="H37" s="4"/>
      <c r="I37" s="158"/>
      <c r="J37" s="158"/>
    </row>
    <row r="38" spans="2:10" ht="18" customHeight="1" x14ac:dyDescent="0.2">
      <c r="B38" s="157"/>
      <c r="C38" s="158"/>
      <c r="D38" s="158"/>
      <c r="E38" s="158"/>
      <c r="F38" s="159"/>
      <c r="G38" s="159"/>
      <c r="H38" s="4"/>
      <c r="I38" s="158"/>
      <c r="J38" s="158"/>
    </row>
    <row r="39" spans="2:10" ht="18" customHeight="1" x14ac:dyDescent="0.2">
      <c r="B39" s="157"/>
      <c r="C39" s="158"/>
      <c r="D39" s="158"/>
      <c r="E39" s="158"/>
      <c r="F39" s="159"/>
      <c r="G39" s="159"/>
      <c r="H39" s="4"/>
      <c r="I39" s="158"/>
      <c r="J39" s="158"/>
    </row>
    <row r="40" spans="2:10" ht="18" customHeight="1" x14ac:dyDescent="0.2">
      <c r="B40" s="157"/>
      <c r="C40" s="158"/>
      <c r="D40" s="158"/>
      <c r="E40" s="158"/>
      <c r="F40" s="159"/>
      <c r="G40" s="159"/>
      <c r="H40" s="4"/>
      <c r="I40" s="158"/>
      <c r="J40" s="158"/>
    </row>
    <row r="41" spans="2:10" ht="18" customHeight="1" x14ac:dyDescent="0.2">
      <c r="B41" s="157"/>
      <c r="C41" s="158"/>
      <c r="D41" s="158"/>
      <c r="E41" s="158"/>
      <c r="F41" s="159"/>
      <c r="G41" s="159"/>
      <c r="H41" s="4"/>
      <c r="I41" s="158"/>
      <c r="J41" s="158"/>
    </row>
    <row r="42" spans="2:10" ht="18" customHeight="1" x14ac:dyDescent="0.2">
      <c r="B42" s="157"/>
      <c r="C42" s="158"/>
      <c r="D42" s="158"/>
      <c r="E42" s="158"/>
      <c r="F42" s="159"/>
      <c r="G42" s="159"/>
      <c r="H42" s="4"/>
      <c r="I42" s="158"/>
      <c r="J42" s="158"/>
    </row>
    <row r="43" spans="2:10" ht="18" customHeight="1" x14ac:dyDescent="0.2">
      <c r="B43" s="157"/>
      <c r="C43" s="158"/>
      <c r="D43" s="158"/>
      <c r="E43" s="158"/>
      <c r="F43" s="159"/>
      <c r="G43" s="159"/>
      <c r="H43" s="4"/>
      <c r="I43" s="158"/>
      <c r="J43" s="158"/>
    </row>
    <row r="44" spans="2:10" ht="18" customHeight="1" x14ac:dyDescent="0.2">
      <c r="B44" s="157"/>
      <c r="C44" s="158"/>
      <c r="D44" s="158"/>
      <c r="E44" s="158"/>
      <c r="F44" s="159"/>
      <c r="G44" s="159"/>
      <c r="H44" s="4"/>
      <c r="I44" s="158"/>
      <c r="J44" s="158"/>
    </row>
    <row r="45" spans="2:10" ht="18" customHeight="1" x14ac:dyDescent="0.2">
      <c r="B45" s="157"/>
      <c r="C45" s="158"/>
      <c r="D45" s="158"/>
      <c r="E45" s="158"/>
      <c r="F45" s="159"/>
      <c r="G45" s="159"/>
      <c r="H45" s="4"/>
      <c r="I45" s="158"/>
      <c r="J45" s="158"/>
    </row>
    <row r="46" spans="2:10" s="155" customFormat="1" ht="16" x14ac:dyDescent="0.2">
      <c r="B46" s="157"/>
      <c r="C46" s="158"/>
      <c r="D46" s="158"/>
      <c r="E46" s="158"/>
      <c r="F46" s="159"/>
      <c r="G46" s="159"/>
      <c r="H46" s="4"/>
      <c r="I46" s="158"/>
      <c r="J46" s="158"/>
    </row>
    <row r="47" spans="2:10" ht="18" customHeight="1" x14ac:dyDescent="0.2">
      <c r="B47" s="157"/>
      <c r="C47" s="158"/>
      <c r="D47" s="158"/>
      <c r="E47" s="158"/>
      <c r="F47" s="159"/>
      <c r="G47" s="159"/>
      <c r="H47" s="4"/>
      <c r="I47" s="158"/>
      <c r="J47" s="158"/>
    </row>
    <row r="48" spans="2:10" ht="18" customHeight="1" x14ac:dyDescent="0.2">
      <c r="B48" s="157"/>
      <c r="C48" s="158"/>
      <c r="D48" s="158"/>
      <c r="E48" s="158"/>
      <c r="F48" s="159"/>
      <c r="G48" s="159"/>
      <c r="H48" s="4"/>
      <c r="I48" s="158"/>
      <c r="J48" s="158"/>
    </row>
    <row r="49" spans="2:10" ht="18" customHeight="1" x14ac:dyDescent="0.2">
      <c r="B49" s="157"/>
      <c r="C49" s="158"/>
      <c r="D49" s="158"/>
      <c r="E49" s="158"/>
      <c r="F49" s="159"/>
      <c r="G49" s="159"/>
      <c r="H49" s="4"/>
      <c r="I49" s="158"/>
      <c r="J49" s="158"/>
    </row>
    <row r="50" spans="2:10" ht="18" customHeight="1" x14ac:dyDescent="0.2">
      <c r="D50" s="160"/>
    </row>
    <row r="51" spans="2:10" ht="18" customHeight="1" x14ac:dyDescent="0.2">
      <c r="D51" s="160"/>
    </row>
    <row r="52" spans="2:10" ht="18" customHeight="1" x14ac:dyDescent="0.2">
      <c r="D52" s="160"/>
    </row>
    <row r="53" spans="2:10" ht="18" customHeight="1" x14ac:dyDescent="0.2">
      <c r="D53" s="160"/>
    </row>
    <row r="54" spans="2:10" ht="18" customHeight="1" x14ac:dyDescent="0.2">
      <c r="D54" s="160"/>
    </row>
    <row r="55" spans="2:10" ht="18" customHeight="1" x14ac:dyDescent="0.2">
      <c r="D55" s="160"/>
    </row>
    <row r="56" spans="2:10" ht="18" customHeight="1" x14ac:dyDescent="0.2">
      <c r="D56" s="160"/>
    </row>
    <row r="57" spans="2:10" ht="18" customHeight="1" x14ac:dyDescent="0.2">
      <c r="D57" s="160"/>
    </row>
    <row r="58" spans="2:10" ht="18" customHeight="1" x14ac:dyDescent="0.2">
      <c r="D58" s="160"/>
    </row>
    <row r="59" spans="2:10" ht="18" customHeight="1" x14ac:dyDescent="0.2">
      <c r="D59" s="160"/>
    </row>
    <row r="60" spans="2:10" ht="18" customHeight="1" x14ac:dyDescent="0.2">
      <c r="D60" s="160"/>
    </row>
    <row r="61" spans="2:10" ht="18" customHeight="1" x14ac:dyDescent="0.2">
      <c r="D61" s="160"/>
    </row>
    <row r="64" spans="2:10" ht="18" customHeight="1" x14ac:dyDescent="0.2">
      <c r="D64" s="161"/>
    </row>
    <row r="68" spans="4:4" ht="18" customHeight="1" x14ac:dyDescent="0.2">
      <c r="D68" s="162"/>
    </row>
    <row r="69" spans="4:4" ht="18" customHeight="1" x14ac:dyDescent="0.2">
      <c r="D69" s="162"/>
    </row>
    <row r="72" spans="4:4" ht="18" customHeight="1" x14ac:dyDescent="0.2">
      <c r="D72" s="162"/>
    </row>
    <row r="85" spans="2:10" s="155" customFormat="1" ht="18" customHeight="1" x14ac:dyDescent="0.2">
      <c r="B85" s="150"/>
      <c r="C85" s="150"/>
      <c r="D85" s="150"/>
      <c r="E85" s="150"/>
      <c r="F85" s="150"/>
      <c r="G85" s="150"/>
      <c r="H85" s="150"/>
      <c r="I85" s="150"/>
      <c r="J85" s="150"/>
    </row>
    <row r="118" spans="2:10" s="155" customFormat="1" ht="18" customHeight="1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</row>
    <row r="130" spans="4:4" ht="18" customHeight="1" x14ac:dyDescent="0.2">
      <c r="D130" s="162"/>
    </row>
    <row r="142" spans="4:4" ht="18" customHeight="1" x14ac:dyDescent="0.2">
      <c r="D142" s="162"/>
    </row>
    <row r="150" spans="2:10" s="163" customFormat="1" ht="18" customHeight="1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</row>
    <row r="151" spans="2:10" s="163" customFormat="1" ht="18" customHeight="1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</row>
    <row r="152" spans="2:10" s="163" customFormat="1" ht="18" customHeight="1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</row>
  </sheetData>
  <sheetProtection sheet="1" selectLockedCells="1"/>
  <phoneticPr fontId="63" type="noConversion"/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>
    <tabColor rgb="FFFBAE43"/>
  </sheetPr>
  <dimension ref="A1:M152"/>
  <sheetViews>
    <sheetView workbookViewId="0">
      <pane xSplit="3" ySplit="2" topLeftCell="D16" activePane="bottomRight" state="frozen"/>
      <selection activeCell="S2" sqref="S2"/>
      <selection pane="topRight" activeCell="S2" sqref="S2"/>
      <selection pane="bottomLeft" activeCell="S2" sqref="S2"/>
      <selection pane="bottomRight" activeCell="I21" sqref="I21"/>
    </sheetView>
  </sheetViews>
  <sheetFormatPr baseColWidth="10" defaultColWidth="10.83203125" defaultRowHeight="18" customHeight="1" x14ac:dyDescent="0.2"/>
  <cols>
    <col min="1" max="1" width="3.33203125" style="150" customWidth="1"/>
    <col min="2" max="2" width="23" style="150" customWidth="1"/>
    <col min="3" max="3" width="18.33203125" style="150" hidden="1" customWidth="1"/>
    <col min="4" max="4" width="37.6640625" style="150" hidden="1" customWidth="1"/>
    <col min="5" max="5" width="20" style="150" hidden="1" customWidth="1"/>
    <col min="6" max="8" width="20" style="150" customWidth="1"/>
    <col min="9" max="9" width="21" style="150" customWidth="1"/>
    <col min="10" max="10" width="27.1640625" style="150" customWidth="1"/>
    <col min="11" max="11" width="10.83203125" style="150"/>
    <col min="12" max="12" width="10.83203125" style="150" customWidth="1"/>
    <col min="13" max="13" width="47.6640625" style="150" customWidth="1"/>
    <col min="14" max="16384" width="10.83203125" style="150"/>
  </cols>
  <sheetData>
    <row r="1" spans="1:13" ht="10" customHeight="1" x14ac:dyDescent="0.2"/>
    <row r="2" spans="1:13" ht="18" customHeight="1" x14ac:dyDescent="0.2">
      <c r="B2" s="151" t="s">
        <v>6</v>
      </c>
      <c r="C2" s="151" t="s">
        <v>21</v>
      </c>
      <c r="D2" s="151" t="s">
        <v>27</v>
      </c>
      <c r="E2" s="151" t="s">
        <v>13</v>
      </c>
      <c r="F2" s="151" t="s">
        <v>21</v>
      </c>
      <c r="G2" s="151" t="s">
        <v>8</v>
      </c>
      <c r="H2" s="151" t="s">
        <v>13</v>
      </c>
      <c r="I2" s="151" t="s">
        <v>188</v>
      </c>
      <c r="J2" s="183"/>
      <c r="K2" s="183"/>
      <c r="L2" s="183"/>
      <c r="M2" s="183"/>
    </row>
    <row r="3" spans="1:13" ht="18" customHeight="1" x14ac:dyDescent="0.2">
      <c r="B3" s="353" t="s">
        <v>10</v>
      </c>
      <c r="C3" s="353" t="s">
        <v>10</v>
      </c>
      <c r="D3" s="353" t="s">
        <v>10</v>
      </c>
      <c r="E3" s="353" t="s">
        <v>10</v>
      </c>
      <c r="F3" s="353" t="s">
        <v>10</v>
      </c>
      <c r="G3" s="353" t="s">
        <v>10</v>
      </c>
      <c r="H3" s="353" t="s">
        <v>10</v>
      </c>
      <c r="I3" s="353" t="s">
        <v>10</v>
      </c>
      <c r="J3" s="184"/>
      <c r="K3" s="184"/>
      <c r="L3" s="184"/>
      <c r="M3" s="184"/>
    </row>
    <row r="4" spans="1:13" ht="18" customHeight="1" x14ac:dyDescent="0.2">
      <c r="A4" s="5">
        <v>1</v>
      </c>
      <c r="B4" s="154"/>
      <c r="C4" s="153"/>
      <c r="D4" s="153"/>
      <c r="E4" s="153"/>
      <c r="F4" s="153"/>
      <c r="G4" s="471"/>
      <c r="H4" s="153"/>
      <c r="I4" s="153"/>
      <c r="J4" s="185"/>
      <c r="K4" s="168"/>
      <c r="L4" s="186"/>
      <c r="M4" s="186"/>
    </row>
    <row r="5" spans="1:13" ht="18" customHeight="1" x14ac:dyDescent="0.2">
      <c r="A5" s="5">
        <v>2</v>
      </c>
      <c r="B5" s="154"/>
      <c r="C5" s="153"/>
      <c r="D5" s="153"/>
      <c r="E5" s="153"/>
      <c r="F5" s="153"/>
      <c r="G5" s="153"/>
      <c r="H5" s="153"/>
      <c r="I5" s="153"/>
      <c r="J5" s="185"/>
      <c r="K5" s="168"/>
      <c r="L5" s="186"/>
      <c r="M5" s="186"/>
    </row>
    <row r="6" spans="1:13" ht="18" customHeight="1" x14ac:dyDescent="0.2">
      <c r="A6" s="5">
        <v>3</v>
      </c>
      <c r="B6" s="154"/>
      <c r="C6" s="153"/>
      <c r="D6" s="153"/>
      <c r="E6" s="153"/>
      <c r="F6" s="153"/>
      <c r="G6" s="153"/>
      <c r="H6" s="153"/>
      <c r="I6" s="153"/>
      <c r="J6" s="185"/>
      <c r="K6" s="168"/>
      <c r="L6" s="186"/>
      <c r="M6" s="186"/>
    </row>
    <row r="7" spans="1:13" ht="18" customHeight="1" x14ac:dyDescent="0.2">
      <c r="A7" s="5">
        <v>4</v>
      </c>
      <c r="B7" s="154"/>
      <c r="C7" s="153"/>
      <c r="D7" s="153"/>
      <c r="E7" s="153"/>
      <c r="F7" s="153"/>
      <c r="G7" s="153"/>
      <c r="H7" s="153"/>
      <c r="I7" s="153"/>
      <c r="J7" s="185"/>
      <c r="K7" s="168"/>
      <c r="L7" s="186"/>
      <c r="M7" s="186"/>
    </row>
    <row r="8" spans="1:13" ht="18" customHeight="1" x14ac:dyDescent="0.2">
      <c r="A8" s="5">
        <v>5</v>
      </c>
      <c r="B8" s="154"/>
      <c r="C8" s="153"/>
      <c r="D8" s="153"/>
      <c r="E8" s="153"/>
      <c r="F8" s="153"/>
      <c r="G8" s="153"/>
      <c r="H8" s="153"/>
      <c r="I8" s="153"/>
      <c r="J8" s="185"/>
      <c r="K8" s="168"/>
      <c r="L8" s="186"/>
      <c r="M8" s="186"/>
    </row>
    <row r="9" spans="1:13" ht="18" customHeight="1" x14ac:dyDescent="0.2">
      <c r="A9" s="5">
        <v>6</v>
      </c>
      <c r="B9" s="154"/>
      <c r="C9" s="153"/>
      <c r="D9" s="153"/>
      <c r="E9" s="153"/>
      <c r="F9" s="153"/>
      <c r="G9" s="153"/>
      <c r="H9" s="153"/>
      <c r="I9" s="153"/>
      <c r="J9" s="185"/>
      <c r="K9" s="168"/>
      <c r="L9" s="186"/>
      <c r="M9" s="186"/>
    </row>
    <row r="10" spans="1:13" ht="18" customHeight="1" x14ac:dyDescent="0.2">
      <c r="A10" s="5">
        <v>7</v>
      </c>
      <c r="B10" s="154"/>
      <c r="C10" s="153"/>
      <c r="D10" s="153"/>
      <c r="E10" s="153"/>
      <c r="F10" s="153"/>
      <c r="G10" s="153"/>
      <c r="H10" s="153"/>
      <c r="I10" s="153"/>
      <c r="J10" s="185"/>
      <c r="K10" s="168"/>
      <c r="L10" s="186"/>
      <c r="M10" s="186"/>
    </row>
    <row r="11" spans="1:13" ht="18" customHeight="1" x14ac:dyDescent="0.2">
      <c r="A11" s="5">
        <v>8</v>
      </c>
      <c r="B11" s="154"/>
      <c r="C11" s="153"/>
      <c r="D11" s="153"/>
      <c r="E11" s="153"/>
      <c r="F11" s="153"/>
      <c r="G11" s="153"/>
      <c r="H11" s="153"/>
      <c r="I11" s="153"/>
      <c r="J11" s="185"/>
      <c r="K11" s="168"/>
      <c r="L11" s="186"/>
      <c r="M11" s="186"/>
    </row>
    <row r="12" spans="1:13" ht="18" customHeight="1" x14ac:dyDescent="0.2">
      <c r="A12" s="5">
        <v>9</v>
      </c>
      <c r="B12" s="154"/>
      <c r="C12" s="153"/>
      <c r="D12" s="153"/>
      <c r="E12" s="153"/>
      <c r="F12" s="153"/>
      <c r="G12" s="153"/>
      <c r="H12" s="153"/>
      <c r="I12" s="153"/>
      <c r="J12" s="185"/>
      <c r="K12" s="168"/>
      <c r="L12" s="186"/>
      <c r="M12" s="186"/>
    </row>
    <row r="13" spans="1:13" s="155" customFormat="1" ht="18" customHeight="1" x14ac:dyDescent="0.2">
      <c r="A13" s="5">
        <v>10</v>
      </c>
      <c r="B13" s="154"/>
      <c r="C13" s="153"/>
      <c r="D13" s="153"/>
      <c r="E13" s="153"/>
      <c r="F13" s="153"/>
      <c r="G13" s="153"/>
      <c r="H13" s="153"/>
      <c r="I13" s="153"/>
      <c r="J13" s="185"/>
      <c r="K13" s="168"/>
      <c r="L13" s="186"/>
      <c r="M13" s="186"/>
    </row>
    <row r="14" spans="1:13" ht="18" customHeight="1" x14ac:dyDescent="0.2">
      <c r="A14" s="5">
        <v>11</v>
      </c>
      <c r="B14" s="154"/>
      <c r="C14" s="153"/>
      <c r="D14" s="153"/>
      <c r="E14" s="153"/>
      <c r="F14" s="153"/>
      <c r="G14" s="153"/>
      <c r="H14" s="153"/>
      <c r="I14" s="153"/>
      <c r="J14" s="185"/>
      <c r="K14" s="168"/>
      <c r="L14" s="186"/>
      <c r="M14" s="186"/>
    </row>
    <row r="15" spans="1:13" ht="18" customHeight="1" x14ac:dyDescent="0.2">
      <c r="A15" s="5">
        <v>12</v>
      </c>
      <c r="B15" s="154"/>
      <c r="C15" s="153"/>
      <c r="D15" s="153"/>
      <c r="E15" s="153"/>
      <c r="F15" s="153"/>
      <c r="G15" s="153"/>
      <c r="H15" s="153"/>
      <c r="I15" s="153"/>
      <c r="J15" s="185"/>
      <c r="K15" s="168"/>
      <c r="L15" s="186"/>
      <c r="M15" s="186"/>
    </row>
    <row r="16" spans="1:13" ht="18" customHeight="1" x14ac:dyDescent="0.2">
      <c r="A16" s="5">
        <v>13</v>
      </c>
      <c r="B16" s="154"/>
      <c r="C16" s="153"/>
      <c r="D16" s="153"/>
      <c r="E16" s="153"/>
      <c r="F16" s="153"/>
      <c r="G16" s="153"/>
      <c r="H16" s="153"/>
      <c r="I16" s="153"/>
      <c r="J16" s="187"/>
      <c r="K16" s="188"/>
      <c r="L16" s="184"/>
      <c r="M16" s="184"/>
    </row>
    <row r="17" spans="1:13" ht="18" customHeight="1" x14ac:dyDescent="0.2">
      <c r="A17" s="5">
        <v>14</v>
      </c>
      <c r="B17" s="154"/>
      <c r="C17" s="153"/>
      <c r="D17" s="153"/>
      <c r="E17" s="153"/>
      <c r="F17" s="153"/>
      <c r="G17" s="153"/>
      <c r="H17" s="153"/>
      <c r="I17" s="153"/>
      <c r="J17" s="159"/>
      <c r="K17" s="4"/>
      <c r="L17" s="158"/>
      <c r="M17" s="158"/>
    </row>
    <row r="18" spans="1:13" ht="18" customHeight="1" x14ac:dyDescent="0.2">
      <c r="A18" s="5">
        <v>15</v>
      </c>
      <c r="B18" s="154"/>
      <c r="C18" s="153"/>
      <c r="D18" s="153"/>
      <c r="E18" s="153"/>
      <c r="F18" s="153"/>
      <c r="G18" s="153"/>
      <c r="H18" s="153"/>
      <c r="I18" s="153"/>
      <c r="J18" s="159"/>
      <c r="K18" s="4"/>
      <c r="L18" s="158"/>
      <c r="M18" s="158"/>
    </row>
    <row r="19" spans="1:13" ht="18" customHeight="1" x14ac:dyDescent="0.2">
      <c r="A19" s="5">
        <v>16</v>
      </c>
      <c r="B19" s="154"/>
      <c r="C19" s="153"/>
      <c r="D19" s="153"/>
      <c r="E19" s="153"/>
      <c r="F19" s="153"/>
      <c r="G19" s="153"/>
      <c r="H19" s="153"/>
      <c r="I19" s="153"/>
      <c r="J19" s="159"/>
      <c r="K19" s="4"/>
      <c r="L19" s="158"/>
      <c r="M19" s="158"/>
    </row>
    <row r="20" spans="1:13" ht="18" customHeight="1" x14ac:dyDescent="0.2">
      <c r="A20" s="5">
        <v>17</v>
      </c>
      <c r="B20" s="154"/>
      <c r="C20" s="153"/>
      <c r="D20" s="153"/>
      <c r="E20" s="153"/>
      <c r="F20" s="153"/>
      <c r="G20" s="153"/>
      <c r="H20" s="153"/>
      <c r="I20" s="153"/>
      <c r="J20" s="159"/>
      <c r="K20" s="4"/>
      <c r="L20" s="158"/>
      <c r="M20" s="158"/>
    </row>
    <row r="21" spans="1:13" ht="18" customHeight="1" x14ac:dyDescent="0.2">
      <c r="A21" s="5">
        <v>18</v>
      </c>
      <c r="B21" s="154"/>
      <c r="C21" s="153"/>
      <c r="D21" s="153"/>
      <c r="E21" s="153"/>
      <c r="F21" s="153"/>
      <c r="G21" s="153"/>
      <c r="H21" s="153"/>
      <c r="I21" s="153"/>
      <c r="J21" s="159"/>
      <c r="K21" s="4"/>
      <c r="L21" s="158"/>
      <c r="M21" s="158"/>
    </row>
    <row r="22" spans="1:13" ht="18" customHeight="1" x14ac:dyDescent="0.2">
      <c r="A22" s="5">
        <v>19</v>
      </c>
      <c r="B22" s="154"/>
      <c r="C22" s="153"/>
      <c r="D22" s="153"/>
      <c r="E22" s="153"/>
      <c r="F22" s="153"/>
      <c r="G22" s="153"/>
      <c r="H22" s="153"/>
      <c r="I22" s="153"/>
      <c r="J22" s="159"/>
      <c r="K22" s="4"/>
      <c r="L22" s="158"/>
      <c r="M22" s="158"/>
    </row>
    <row r="23" spans="1:13" ht="18" customHeight="1" x14ac:dyDescent="0.2">
      <c r="A23" s="5">
        <v>20</v>
      </c>
      <c r="B23" s="154"/>
      <c r="C23" s="153"/>
      <c r="D23" s="153"/>
      <c r="E23" s="153"/>
      <c r="F23" s="153"/>
      <c r="G23" s="153"/>
      <c r="H23" s="153"/>
      <c r="I23" s="153"/>
      <c r="J23" s="159"/>
      <c r="K23" s="4"/>
      <c r="L23" s="158"/>
      <c r="M23" s="158"/>
    </row>
    <row r="24" spans="1:13" ht="18" customHeight="1" x14ac:dyDescent="0.2">
      <c r="A24" s="5">
        <v>21</v>
      </c>
      <c r="B24" s="154"/>
      <c r="C24" s="153"/>
      <c r="D24" s="153"/>
      <c r="E24" s="153"/>
      <c r="F24" s="153"/>
      <c r="G24" s="153"/>
      <c r="H24" s="153"/>
      <c r="I24" s="153"/>
      <c r="J24" s="159"/>
      <c r="K24" s="4"/>
      <c r="L24" s="158"/>
      <c r="M24" s="158"/>
    </row>
    <row r="25" spans="1:13" ht="18" customHeight="1" x14ac:dyDescent="0.2">
      <c r="A25" s="5">
        <v>22</v>
      </c>
      <c r="B25" s="154"/>
      <c r="C25" s="153"/>
      <c r="D25" s="153"/>
      <c r="E25" s="153"/>
      <c r="F25" s="153"/>
      <c r="G25" s="153"/>
      <c r="H25" s="153"/>
      <c r="I25" s="153"/>
      <c r="J25" s="159"/>
      <c r="K25" s="4"/>
      <c r="L25" s="158"/>
      <c r="M25" s="158"/>
    </row>
    <row r="26" spans="1:13" ht="18" customHeight="1" x14ac:dyDescent="0.2">
      <c r="A26" s="5">
        <v>23</v>
      </c>
      <c r="B26" s="154"/>
      <c r="C26" s="153"/>
      <c r="D26" s="153"/>
      <c r="E26" s="153"/>
      <c r="F26" s="153"/>
      <c r="G26" s="153"/>
      <c r="H26" s="153"/>
      <c r="I26" s="153"/>
      <c r="J26" s="159"/>
      <c r="K26" s="4"/>
      <c r="L26" s="158"/>
      <c r="M26" s="158"/>
    </row>
    <row r="27" spans="1:13" ht="18" customHeight="1" x14ac:dyDescent="0.2">
      <c r="A27" s="5">
        <v>24</v>
      </c>
      <c r="B27" s="154"/>
      <c r="C27" s="153"/>
      <c r="D27" s="153"/>
      <c r="E27" s="153"/>
      <c r="F27" s="153"/>
      <c r="G27" s="153"/>
      <c r="H27" s="153"/>
      <c r="I27" s="153"/>
      <c r="J27" s="159"/>
      <c r="K27" s="4"/>
      <c r="L27" s="158"/>
      <c r="M27" s="158"/>
    </row>
    <row r="28" spans="1:13" ht="18" customHeight="1" x14ac:dyDescent="0.2">
      <c r="A28" s="5">
        <v>25</v>
      </c>
      <c r="B28" s="154"/>
      <c r="C28" s="153"/>
      <c r="D28" s="153"/>
      <c r="E28" s="153"/>
      <c r="F28" s="153"/>
      <c r="G28" s="153"/>
      <c r="H28" s="153"/>
      <c r="I28" s="153"/>
      <c r="J28" s="159"/>
      <c r="K28" s="4"/>
      <c r="L28" s="158"/>
      <c r="M28" s="158"/>
    </row>
    <row r="29" spans="1:13" ht="18" customHeight="1" x14ac:dyDescent="0.2">
      <c r="A29" s="5">
        <v>26</v>
      </c>
      <c r="B29" s="154"/>
      <c r="C29" s="153"/>
      <c r="D29" s="153"/>
      <c r="E29" s="153"/>
      <c r="F29" s="153"/>
      <c r="G29" s="153"/>
      <c r="H29" s="153"/>
      <c r="I29" s="153"/>
      <c r="J29" s="159"/>
      <c r="K29" s="4"/>
      <c r="L29" s="158"/>
      <c r="M29" s="158"/>
    </row>
    <row r="30" spans="1:13" ht="18" customHeight="1" x14ac:dyDescent="0.2">
      <c r="A30" s="5">
        <v>27</v>
      </c>
      <c r="B30" s="154"/>
      <c r="C30" s="153"/>
      <c r="D30" s="153"/>
      <c r="E30" s="153"/>
      <c r="F30" s="153"/>
      <c r="G30" s="153"/>
      <c r="H30" s="153"/>
      <c r="I30" s="153"/>
      <c r="J30" s="159"/>
      <c r="K30" s="4"/>
      <c r="L30" s="158"/>
      <c r="M30" s="158"/>
    </row>
    <row r="31" spans="1:13" ht="18" customHeight="1" x14ac:dyDescent="0.2">
      <c r="A31" s="5">
        <v>28</v>
      </c>
      <c r="B31" s="154"/>
      <c r="C31" s="153"/>
      <c r="D31" s="153"/>
      <c r="E31" s="153"/>
      <c r="F31" s="153"/>
      <c r="G31" s="153"/>
      <c r="H31" s="153"/>
      <c r="I31" s="153"/>
      <c r="J31" s="159"/>
      <c r="K31" s="4"/>
      <c r="L31" s="158"/>
      <c r="M31" s="158"/>
    </row>
    <row r="32" spans="1:13" ht="18" customHeight="1" x14ac:dyDescent="0.2">
      <c r="A32" s="5">
        <v>29</v>
      </c>
      <c r="B32" s="154"/>
      <c r="C32" s="153"/>
      <c r="D32" s="153"/>
      <c r="E32" s="153"/>
      <c r="F32" s="153"/>
      <c r="G32" s="153"/>
      <c r="H32" s="153"/>
      <c r="I32" s="153"/>
      <c r="J32" s="159"/>
      <c r="K32" s="4"/>
      <c r="L32" s="158"/>
      <c r="M32" s="158"/>
    </row>
    <row r="33" spans="1:13" ht="18" customHeight="1" x14ac:dyDescent="0.2">
      <c r="A33" s="16"/>
      <c r="B33" s="369"/>
      <c r="C33" s="370"/>
      <c r="D33" s="370"/>
      <c r="E33" s="370"/>
      <c r="F33" s="370"/>
      <c r="G33" s="370"/>
      <c r="H33" s="370"/>
      <c r="I33" s="370"/>
      <c r="J33" s="159"/>
      <c r="K33" s="4"/>
      <c r="L33" s="158"/>
      <c r="M33" s="158"/>
    </row>
    <row r="34" spans="1:13" ht="18" customHeight="1" x14ac:dyDescent="0.2">
      <c r="A34" s="16"/>
      <c r="B34" s="372"/>
      <c r="C34" s="373"/>
      <c r="D34" s="373"/>
      <c r="E34" s="373"/>
      <c r="F34" s="375"/>
      <c r="G34" s="375"/>
      <c r="H34" s="375"/>
      <c r="I34" s="371"/>
      <c r="J34" s="159"/>
      <c r="K34" s="4"/>
      <c r="L34" s="158"/>
      <c r="M34" s="158"/>
    </row>
    <row r="35" spans="1:13" ht="18" customHeight="1" x14ac:dyDescent="0.2">
      <c r="A35" s="16"/>
      <c r="B35" s="374"/>
      <c r="C35" s="375"/>
      <c r="D35" s="375"/>
      <c r="E35" s="375"/>
      <c r="F35" s="375"/>
      <c r="G35" s="375"/>
      <c r="H35" s="375"/>
      <c r="I35" s="371"/>
      <c r="J35" s="159"/>
      <c r="K35" s="4"/>
      <c r="L35" s="158"/>
      <c r="M35" s="158"/>
    </row>
    <row r="36" spans="1:13" ht="18" customHeight="1" x14ac:dyDescent="0.2">
      <c r="A36" s="16"/>
      <c r="B36" s="374"/>
      <c r="C36" s="375"/>
      <c r="D36" s="375"/>
      <c r="E36" s="375"/>
      <c r="F36" s="375"/>
      <c r="G36" s="375"/>
      <c r="H36" s="375"/>
      <c r="I36" s="371"/>
      <c r="J36" s="159"/>
      <c r="K36" s="4"/>
      <c r="L36" s="158"/>
      <c r="M36" s="158"/>
    </row>
    <row r="37" spans="1:13" ht="18" customHeight="1" x14ac:dyDescent="0.2">
      <c r="A37" s="16"/>
      <c r="B37" s="374"/>
      <c r="C37" s="375"/>
      <c r="D37" s="375"/>
      <c r="E37" s="375"/>
      <c r="F37" s="375"/>
      <c r="G37" s="375"/>
      <c r="H37" s="375"/>
      <c r="I37" s="371"/>
      <c r="J37" s="159"/>
      <c r="K37" s="4"/>
      <c r="L37" s="158"/>
      <c r="M37" s="158"/>
    </row>
    <row r="38" spans="1:13" ht="18" customHeight="1" x14ac:dyDescent="0.2">
      <c r="A38" s="16"/>
      <c r="B38" s="374"/>
      <c r="C38" s="375"/>
      <c r="D38" s="375"/>
      <c r="E38" s="375"/>
      <c r="F38" s="375"/>
      <c r="G38" s="375"/>
      <c r="H38" s="375"/>
      <c r="I38" s="371"/>
      <c r="J38" s="159"/>
      <c r="K38" s="4"/>
      <c r="L38" s="158"/>
      <c r="M38" s="158"/>
    </row>
    <row r="39" spans="1:13" ht="18" customHeight="1" x14ac:dyDescent="0.2">
      <c r="A39" s="376"/>
      <c r="B39" s="377"/>
      <c r="C39" s="375"/>
      <c r="D39" s="375"/>
      <c r="E39" s="375"/>
      <c r="F39" s="375"/>
      <c r="G39" s="375"/>
      <c r="H39" s="375"/>
      <c r="I39" s="371"/>
      <c r="J39" s="159"/>
      <c r="K39" s="4"/>
      <c r="L39" s="158"/>
      <c r="M39" s="158"/>
    </row>
    <row r="40" spans="1:13" ht="18" customHeight="1" x14ac:dyDescent="0.2">
      <c r="A40" s="376"/>
      <c r="B40" s="378"/>
      <c r="C40" s="379"/>
      <c r="D40" s="379"/>
      <c r="E40" s="379"/>
      <c r="F40" s="379"/>
      <c r="G40" s="379"/>
      <c r="H40" s="379"/>
      <c r="I40" s="371"/>
      <c r="J40" s="159"/>
      <c r="K40" s="4"/>
      <c r="L40" s="158"/>
      <c r="M40" s="158"/>
    </row>
    <row r="41" spans="1:13" ht="18" customHeight="1" x14ac:dyDescent="0.2">
      <c r="A41" s="376"/>
      <c r="B41" s="378"/>
      <c r="C41" s="379"/>
      <c r="D41" s="379"/>
      <c r="E41" s="379"/>
      <c r="F41" s="379"/>
      <c r="G41" s="379"/>
      <c r="H41" s="379"/>
      <c r="I41" s="371"/>
      <c r="J41" s="159"/>
      <c r="K41" s="4"/>
      <c r="L41" s="158"/>
      <c r="M41" s="158"/>
    </row>
    <row r="42" spans="1:13" ht="18" customHeight="1" x14ac:dyDescent="0.2">
      <c r="B42" s="157"/>
      <c r="C42" s="158"/>
      <c r="D42" s="158"/>
      <c r="E42" s="158"/>
      <c r="F42" s="158"/>
      <c r="G42" s="158"/>
      <c r="H42" s="158"/>
      <c r="I42" s="159"/>
      <c r="J42" s="159"/>
      <c r="K42" s="4"/>
      <c r="L42" s="158"/>
      <c r="M42" s="158"/>
    </row>
    <row r="43" spans="1:13" ht="18" customHeight="1" x14ac:dyDescent="0.2">
      <c r="B43" s="157"/>
      <c r="C43" s="158"/>
      <c r="D43" s="158"/>
      <c r="E43" s="158"/>
      <c r="F43" s="158"/>
      <c r="G43" s="158"/>
      <c r="H43" s="158"/>
      <c r="I43" s="159"/>
      <c r="J43" s="159"/>
      <c r="K43" s="4"/>
      <c r="L43" s="158"/>
      <c r="M43" s="158"/>
    </row>
    <row r="44" spans="1:13" ht="18" customHeight="1" x14ac:dyDescent="0.2">
      <c r="B44" s="157"/>
      <c r="C44" s="158"/>
      <c r="D44" s="158"/>
      <c r="E44" s="158"/>
      <c r="F44" s="158"/>
      <c r="G44" s="158"/>
      <c r="H44" s="158"/>
      <c r="I44" s="159"/>
      <c r="J44" s="159"/>
      <c r="K44" s="4"/>
      <c r="L44" s="158"/>
      <c r="M44" s="158"/>
    </row>
    <row r="45" spans="1:13" ht="18" customHeight="1" x14ac:dyDescent="0.2">
      <c r="B45" s="157"/>
      <c r="C45" s="158"/>
      <c r="D45" s="158"/>
      <c r="E45" s="158"/>
      <c r="F45" s="158"/>
      <c r="G45" s="158"/>
      <c r="H45" s="158"/>
      <c r="I45" s="159"/>
      <c r="J45" s="159"/>
      <c r="K45" s="4"/>
      <c r="L45" s="158"/>
      <c r="M45" s="158"/>
    </row>
    <row r="46" spans="1:13" s="155" customFormat="1" ht="16" x14ac:dyDescent="0.2">
      <c r="B46" s="157"/>
      <c r="C46" s="158"/>
      <c r="D46" s="158"/>
      <c r="E46" s="158"/>
      <c r="F46" s="158"/>
      <c r="G46" s="158"/>
      <c r="H46" s="158"/>
      <c r="I46" s="159"/>
      <c r="J46" s="159"/>
      <c r="K46" s="4"/>
      <c r="L46" s="158"/>
      <c r="M46" s="158"/>
    </row>
    <row r="47" spans="1:13" ht="18" customHeight="1" x14ac:dyDescent="0.2">
      <c r="B47" s="157"/>
      <c r="C47" s="158"/>
      <c r="D47" s="158"/>
      <c r="E47" s="158"/>
      <c r="F47" s="158"/>
      <c r="G47" s="158"/>
      <c r="H47" s="158"/>
      <c r="I47" s="159"/>
      <c r="J47" s="159"/>
      <c r="K47" s="4"/>
      <c r="L47" s="158"/>
      <c r="M47" s="158"/>
    </row>
    <row r="48" spans="1:13" ht="18" customHeight="1" x14ac:dyDescent="0.2">
      <c r="B48" s="157"/>
      <c r="C48" s="158"/>
      <c r="D48" s="158"/>
      <c r="E48" s="158"/>
      <c r="F48" s="158"/>
      <c r="G48" s="158"/>
      <c r="H48" s="158"/>
      <c r="I48" s="159"/>
      <c r="J48" s="159"/>
      <c r="K48" s="4"/>
      <c r="L48" s="158"/>
      <c r="M48" s="158"/>
    </row>
    <row r="49" spans="2:13" ht="18" customHeight="1" x14ac:dyDescent="0.2">
      <c r="B49" s="157"/>
      <c r="C49" s="158"/>
      <c r="D49" s="158"/>
      <c r="E49" s="158"/>
      <c r="F49" s="158"/>
      <c r="G49" s="158"/>
      <c r="H49" s="158"/>
      <c r="I49" s="159"/>
      <c r="J49" s="159"/>
      <c r="K49" s="4"/>
      <c r="L49" s="158"/>
      <c r="M49" s="158"/>
    </row>
    <row r="50" spans="2:13" ht="18" customHeight="1" x14ac:dyDescent="0.2">
      <c r="D50" s="160"/>
    </row>
    <row r="51" spans="2:13" ht="18" customHeight="1" x14ac:dyDescent="0.2">
      <c r="D51" s="160"/>
    </row>
    <row r="52" spans="2:13" ht="18" customHeight="1" x14ac:dyDescent="0.2">
      <c r="D52" s="160"/>
    </row>
    <row r="53" spans="2:13" ht="18" customHeight="1" x14ac:dyDescent="0.2">
      <c r="D53" s="160"/>
    </row>
    <row r="54" spans="2:13" ht="18" customHeight="1" x14ac:dyDescent="0.2">
      <c r="D54" s="160"/>
    </row>
    <row r="55" spans="2:13" ht="18" customHeight="1" x14ac:dyDescent="0.2">
      <c r="D55" s="160"/>
    </row>
    <row r="56" spans="2:13" ht="18" customHeight="1" x14ac:dyDescent="0.2">
      <c r="D56" s="160"/>
    </row>
    <row r="57" spans="2:13" ht="18" customHeight="1" x14ac:dyDescent="0.2">
      <c r="D57" s="160"/>
    </row>
    <row r="58" spans="2:13" ht="18" customHeight="1" x14ac:dyDescent="0.2">
      <c r="D58" s="160"/>
    </row>
    <row r="59" spans="2:13" ht="18" customHeight="1" x14ac:dyDescent="0.2">
      <c r="D59" s="160"/>
    </row>
    <row r="60" spans="2:13" ht="18" customHeight="1" x14ac:dyDescent="0.2">
      <c r="D60" s="160"/>
    </row>
    <row r="61" spans="2:13" ht="18" customHeight="1" x14ac:dyDescent="0.2">
      <c r="D61" s="160"/>
    </row>
    <row r="64" spans="2:13" ht="18" customHeight="1" x14ac:dyDescent="0.2">
      <c r="D64" s="161"/>
    </row>
    <row r="68" spans="4:4" ht="18" customHeight="1" x14ac:dyDescent="0.2">
      <c r="D68" s="162"/>
    </row>
    <row r="69" spans="4:4" ht="18" customHeight="1" x14ac:dyDescent="0.2">
      <c r="D69" s="162"/>
    </row>
    <row r="72" spans="4:4" ht="18" customHeight="1" x14ac:dyDescent="0.2">
      <c r="D72" s="162"/>
    </row>
    <row r="85" spans="2:13" s="155" customFormat="1" ht="18" customHeight="1" x14ac:dyDescent="0.2"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</row>
    <row r="118" spans="2:13" s="155" customFormat="1" ht="18" customHeight="1" x14ac:dyDescent="0.2"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</row>
    <row r="130" spans="4:4" ht="18" customHeight="1" x14ac:dyDescent="0.2">
      <c r="D130" s="162"/>
    </row>
    <row r="142" spans="4:4" ht="18" customHeight="1" x14ac:dyDescent="0.2">
      <c r="D142" s="162"/>
    </row>
    <row r="150" spans="2:13" s="163" customFormat="1" ht="18" customHeight="1" x14ac:dyDescent="0.2"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</row>
    <row r="151" spans="2:13" s="163" customFormat="1" ht="18" customHeight="1" x14ac:dyDescent="0.2"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</row>
    <row r="152" spans="2:13" s="163" customFormat="1" ht="18" customHeight="1" x14ac:dyDescent="0.2"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</row>
  </sheetData>
  <sheetProtection sheet="1" selectLockedCells="1"/>
  <phoneticPr fontId="63" type="noConversion"/>
  <pageMargins left="0.78740157499999996" right="0.78740157499999996" top="0.984251969" bottom="0.984251969" header="0.4921259845" footer="0.492125984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Tâches travaillées</vt:lpstr>
      <vt:lpstr>Compétences évaluées</vt:lpstr>
      <vt:lpstr>Relation tâches &amp; compétences</vt:lpstr>
      <vt:lpstr>Donnees Gen.</vt:lpstr>
      <vt:lpstr>Eleves</vt:lpstr>
      <vt:lpstr>Professeurs</vt:lpstr>
      <vt:lpstr>Tuteurs</vt:lpstr>
    </vt:vector>
  </TitlesOfParts>
  <Manager>Thierry GÉRARD - 06 73 94 68 06</Manager>
  <Company>MEN - Académie de Rennes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E? - BMA Volume</dc:title>
  <dc:subject>Grille nationale d'évaluation</dc:subject>
  <dc:creator>Thierry GÉRARD - IEN-ET Design &amp; Métiers d'art</dc:creator>
  <cp:keywords/>
  <dc:description>La présente grille ne doit pas être imprimée.
À l’issue de la session d’examen, cette grille sera conservée pendant un an par le centre d’examen.</dc:description>
  <cp:lastModifiedBy>wilfried pascal</cp:lastModifiedBy>
  <cp:lastPrinted>2021-04-09T16:42:03Z</cp:lastPrinted>
  <dcterms:created xsi:type="dcterms:W3CDTF">2018-05-14T20:58:45Z</dcterms:created>
  <dcterms:modified xsi:type="dcterms:W3CDTF">2022-04-18T22:00:25Z</dcterms:modified>
  <cp:category/>
</cp:coreProperties>
</file>